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570" windowHeight="2985" tabRatio="762" activeTab="1"/>
  </bookViews>
  <sheets>
    <sheet name="DKB" sheetId="1" r:id="rId1"/>
    <sheet name="Bildschirm" sheetId="2" r:id="rId2"/>
    <sheet name="Einzelergebnisse" sheetId="3" r:id="rId3"/>
    <sheet name="Grundeingaben" sheetId="4" r:id="rId4"/>
    <sheet name="MANNSCHAFTEN+SPIELER" sheetId="5" r:id="rId5"/>
    <sheet name="Gebrauchsanweisung" sheetId="6" r:id="rId6"/>
    <sheet name="Abrechnungsblatt" sheetId="7" r:id="rId7"/>
    <sheet name="Dialog" sheetId="8" state="hidden" r:id="rId8"/>
    <sheet name="Dialog2" sheetId="9" state="hidden" r:id="rId9"/>
    <sheet name="Dialog3" sheetId="10" state="hidden" r:id="rId10"/>
    <sheet name="übertrag" sheetId="11" state="hidden" r:id="rId11"/>
  </sheets>
  <definedNames>
    <definedName name="_xlnm._FilterDatabase" localSheetId="4" hidden="1">'MANNSCHAFTEN+SPIELER'!$A$2:$A$233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6">'Abrechnungsblatt'!$A$1:$M$103</definedName>
    <definedName name="_xlnm.Print_Area" localSheetId="0">'DKB'!$A$1:$AP$29</definedName>
    <definedName name="_xlnm.Print_Area" localSheetId="2">'Einzelergebnisse'!$A$1:$N$59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4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11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0"/>
          </rPr>
          <t>Rainer Spindler:
in dieser Spalte wird der übertrag für das Ankreuzen gemacht</t>
        </r>
        <r>
          <rPr>
            <sz val="8"/>
            <rFont val="Tahoma"/>
            <family val="0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0"/>
          </rPr>
          <t>Rainer Spindler:</t>
        </r>
        <r>
          <rPr>
            <sz val="8"/>
            <rFont val="Tahoma"/>
            <family val="0"/>
          </rPr>
          <t xml:space="preserve">
für die Mannschaftsübernahme im Spielbericht Heimmannschaft bzw. Gastmannschaft</t>
        </r>
      </text>
    </comment>
  </commentList>
</comments>
</file>

<file path=xl/comments7.xml><?xml version="1.0" encoding="utf-8"?>
<comments xmlns="http://schemas.openxmlformats.org/spreadsheetml/2006/main">
  <authors>
    <author>Zipprodt</author>
  </authors>
  <commentList>
    <comment ref="M3" authorId="0">
      <text>
        <r>
          <rPr>
            <b/>
            <sz val="14"/>
            <color indexed="10"/>
            <rFont val="Tahoma"/>
            <family val="2"/>
          </rPr>
          <t>In diesem Tabellenblatt bitte keine Ergebnisse eintragen !!!</t>
        </r>
        <r>
          <rPr>
            <sz val="8"/>
            <rFont val="Tahoma"/>
            <family val="0"/>
          </rPr>
          <t xml:space="preserve">
Dieses Blatt dient zur Übernahme von Daten vom Schreibstreifen der Automaten.
Bei Bedarf nach Eingabe aller Namen (über Blatt DKB) bitte ausdrucken und zerschneiden.   </t>
        </r>
        <r>
          <rPr>
            <sz val="8"/>
            <color indexed="10"/>
            <rFont val="Tahoma"/>
            <family val="2"/>
          </rPr>
          <t>Blatt ist nicht schreibgeschützt !</t>
        </r>
      </text>
    </comment>
  </commentList>
</comments>
</file>

<file path=xl/sharedStrings.xml><?xml version="1.0" encoding="utf-8"?>
<sst xmlns="http://schemas.openxmlformats.org/spreadsheetml/2006/main" count="500" uniqueCount="177">
  <si>
    <t>Paß-     Nummer</t>
  </si>
  <si>
    <t>Name</t>
  </si>
  <si>
    <t>Datum:</t>
  </si>
  <si>
    <t>Spielende:</t>
  </si>
  <si>
    <t>JUGEND</t>
  </si>
  <si>
    <t>Fehler</t>
  </si>
  <si>
    <t>Gesamt</t>
  </si>
  <si>
    <t>Abräumen</t>
  </si>
  <si>
    <t>Ja</t>
  </si>
  <si>
    <t>Nein</t>
  </si>
  <si>
    <t>1) Bahn/Kugelmaterial in Ordnung</t>
  </si>
  <si>
    <t>2) Pässe in Ordnung</t>
  </si>
  <si>
    <t>3) Protest</t>
  </si>
  <si>
    <t>4) Verletzung</t>
  </si>
  <si>
    <t>6) Sonstiges</t>
  </si>
  <si>
    <t>Anlagen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</si>
  <si>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</si>
  <si>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</si>
  <si>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</si>
  <si>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</si>
  <si>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</si>
  <si>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</si>
  <si>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</si>
  <si>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</si>
  <si>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</si>
  <si>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</si>
  <si>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</si>
  <si>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</si>
  <si>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</si>
  <si>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</si>
  <si>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</si>
  <si>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</si>
  <si>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</si>
  <si>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</si>
  <si>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5) Verwarnung</t>
  </si>
  <si>
    <t>paß.Nr 1 - 6</t>
  </si>
  <si>
    <t>Spieler 1 - 6</t>
  </si>
  <si>
    <t xml:space="preserve">      Spielbericht</t>
  </si>
  <si>
    <t>Land:</t>
  </si>
  <si>
    <t>Ort:</t>
  </si>
  <si>
    <t>Bahnanlage:</t>
  </si>
  <si>
    <t>Spielbeginn:</t>
  </si>
  <si>
    <t>Klasse:</t>
  </si>
  <si>
    <t>Pass-Nr.</t>
  </si>
  <si>
    <t>Mon/Jahr</t>
  </si>
  <si>
    <t>Voll</t>
  </si>
  <si>
    <t>Schiedsrichter/Aufsicht:</t>
  </si>
  <si>
    <t>Bahn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</si>
  <si>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</si>
  <si>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</si>
  <si>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</si>
  <si>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</si>
  <si>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</si>
  <si>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</si>
  <si>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</si>
  <si>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</si>
  <si>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</si>
  <si>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</si>
  <si>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</si>
  <si>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</si>
  <si>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CLUB / Verein</t>
  </si>
  <si>
    <t>Gastmannschaften</t>
  </si>
  <si>
    <t>Heimmannschaft</t>
  </si>
  <si>
    <t>Bemerkungen zu:</t>
  </si>
  <si>
    <t>Gastmannschaft 9</t>
  </si>
  <si>
    <t>Gastmannschaft 10</t>
  </si>
  <si>
    <t>Gastmannschaft 11</t>
  </si>
  <si>
    <t xml:space="preserve">Spieltag: </t>
  </si>
  <si>
    <t>Spieltag</t>
  </si>
  <si>
    <t>Differenz:</t>
  </si>
  <si>
    <t>Eingabebeschreibung</t>
  </si>
  <si>
    <t xml:space="preserve"> </t>
  </si>
  <si>
    <t xml:space="preserve">Im Blatt Mannschaften+Spieler werden alle Spieler und Spielerdaten (Pass Nr., Name u. Mon/Jahr)  und der </t>
  </si>
  <si>
    <t>Klubname der Heimmannschaft einmalig eingegeben. Desgleichen werden die Angaben der Gastmannschaft</t>
  </si>
  <si>
    <t xml:space="preserve">eingetragen. Es besteht die Möglichkeit 11 Mannschaften einzugeben, deren Angaben in Folgejahren </t>
  </si>
  <si>
    <t>wieder genutzt werden können.</t>
  </si>
  <si>
    <t>Im ersten Fenster den 1.Spieler auswählen und im zweiten den zweiten und so weiter.</t>
  </si>
  <si>
    <t>Durch anklicken der Schaltflächen Datum, Spielbeginn und Spielende werden die jeweiligen Daten</t>
  </si>
  <si>
    <t>nachgeht oder das Datum nicht stimmt.</t>
  </si>
  <si>
    <t>In den Zellen Volle, Abräumen, Fehler und Gesamt auf dem Spielbericht können keine Eingaben gemacht</t>
  </si>
  <si>
    <t>Blatt Einzelergebnisse nicht mehr funktionieren. Beim Anklicken dieser Zellen kommt ein Warnhinweis.</t>
  </si>
  <si>
    <t>Der Klubname, das Datum und die Namen der Spieler werden automatisch ins Blatt Einzelergebnisse</t>
  </si>
  <si>
    <t>übernommen. Dort müssen dann nur noch die Bahn-Ergebnisse Volle, Abräumen, Fehlwurf je 50 Wurf</t>
  </si>
  <si>
    <t>beim jeweiligen Spieler eingetragen werden.</t>
  </si>
  <si>
    <t>Damit entfällt das zeitaufwendige Zusammenzählen und man kann sich auch nicht mehr verrechnen.</t>
  </si>
  <si>
    <t>Sollte der Spielbericht beim Drucken nicht auf eine Seite gedruckt werden, bitte in der Seitenansicht, Layout</t>
  </si>
  <si>
    <t>Das Blatt Einzelergebnisse kann man selbstverständlich auch Ausdrucken und somit hat jeder Klub</t>
  </si>
  <si>
    <t>alle Ergebnisse auf einem Blatt zur Verfügung.</t>
  </si>
  <si>
    <t xml:space="preserve">Ich wünsche Euch allen viel Spaß mit dem Spielbericht und hoffe, daß alle Klubs, die mit dem PC arbeiten, </t>
  </si>
  <si>
    <t>diesen Spielbericht auch verwenden.</t>
  </si>
  <si>
    <t>Grundlage für die Erstellung dieses Spielberichtes ist der DKBC Spielbericht der Kgfr. Rammler und Spindler.</t>
  </si>
  <si>
    <t>Land</t>
  </si>
  <si>
    <t>Thüringen</t>
  </si>
  <si>
    <t>Ort</t>
  </si>
  <si>
    <t>Bahnanlage</t>
  </si>
  <si>
    <t>Spielklasse</t>
  </si>
  <si>
    <t>Punktspiel Nr.</t>
  </si>
  <si>
    <t>Pokalspiel Nr.</t>
  </si>
  <si>
    <t>ja</t>
  </si>
  <si>
    <t>nein</t>
  </si>
  <si>
    <t xml:space="preserve">Bahn/Kugelmaterial in Ordnung </t>
  </si>
  <si>
    <t>x</t>
  </si>
  <si>
    <t>Pässe in Ordnung</t>
  </si>
  <si>
    <t>Protest</t>
  </si>
  <si>
    <t>Verletzung</t>
  </si>
  <si>
    <t xml:space="preserve">   Damen</t>
  </si>
  <si>
    <t>Verwarnung</t>
  </si>
  <si>
    <t xml:space="preserve">   Herren</t>
  </si>
  <si>
    <t>Sonstiges</t>
  </si>
  <si>
    <t xml:space="preserve">   Senioren</t>
  </si>
  <si>
    <t xml:space="preserve">   Jugend</t>
  </si>
  <si>
    <t>Punktspiel</t>
  </si>
  <si>
    <t>Pokalspiel</t>
  </si>
  <si>
    <t>SENIOREN</t>
  </si>
  <si>
    <t>können die Spieler ausgewählt werden, die das jeweilige Punktspiel bestreiten sollen.</t>
  </si>
  <si>
    <t xml:space="preserve">Durch anklicken der Schaltflächen Heimmannschaft und Gastmannschaft im Tabellenblatt DKB (Spielbericht) </t>
  </si>
  <si>
    <t>Durch anklicken von OK werden die Daten ins Blatt DKB (Spielbericht)  übernommen.</t>
  </si>
  <si>
    <t>man mit den Kursor-Tasten von einer Zelle zur anderen.</t>
  </si>
  <si>
    <t>In den Blättern DKB (Spielbericht), Grundeingaben , Einzelergebnisse und Mannschaften+Spieler navigiert</t>
  </si>
  <si>
    <t xml:space="preserve">Diese Daten werden dann automatisch in das Blatt DKB (Spielbericht) übernommen. </t>
  </si>
  <si>
    <t>Pz.</t>
  </si>
  <si>
    <t>Im Tabellenblatt  "Grundeingaben" gebt Ihr die allgemeinen Angaben für den Kopf des Spielberichtes ein.</t>
  </si>
  <si>
    <t>Geöffnet werden die Fenster durch anklicken des schwarzen Dreiecks, es erscheinen dann alle Spieler.</t>
  </si>
  <si>
    <t>vom Rechner in die Zellen übernommen. Man muss darauf achten, dass die Uhr im Rechner nicht eine Stunde</t>
  </si>
  <si>
    <t>werden, da die Zellen schreibgeschützt sind. Anderenfalls würde die Berechnung und die Übernahme vom</t>
  </si>
  <si>
    <t>bei der Skalierung "Anpassen" - "eine Seite hoch" und "eine Seite breit" anklicken.</t>
  </si>
  <si>
    <t xml:space="preserve">                                                     </t>
  </si>
  <si>
    <t xml:space="preserve">            </t>
  </si>
  <si>
    <t xml:space="preserve">Name:                                            </t>
  </si>
  <si>
    <t>V</t>
  </si>
  <si>
    <t>F</t>
  </si>
  <si>
    <t>S</t>
  </si>
  <si>
    <t>Z-S</t>
  </si>
  <si>
    <t>werden gelöscht, alle anderen Angaben bleiben erhalten.</t>
  </si>
  <si>
    <r>
      <t xml:space="preserve">der Tasten </t>
    </r>
    <r>
      <rPr>
        <b/>
        <i/>
        <sz val="10"/>
        <rFont val="Arial"/>
        <family val="2"/>
      </rPr>
      <t xml:space="preserve">Strg </t>
    </r>
    <r>
      <rPr>
        <sz val="10"/>
        <rFont val="Arial"/>
        <family val="2"/>
      </rPr>
      <t>und</t>
    </r>
    <r>
      <rPr>
        <b/>
        <i/>
        <sz val="10"/>
        <rFont val="Arial"/>
        <family val="2"/>
      </rPr>
      <t xml:space="preserve"> q </t>
    </r>
    <r>
      <rPr>
        <sz val="10"/>
        <rFont val="Arial"/>
        <family val="2"/>
      </rPr>
      <t>gelöscht werden.  Die Angaben Platzziffern, Bemerkungen und Spielergebnisse</t>
    </r>
  </si>
  <si>
    <t>Zusätzlich gibt es noch das Abrechnungsblatt. Dies kann nach Eingabe aller Spielernamen (im Blatt DKB)</t>
  </si>
  <si>
    <t>ausgedruckt werden und zur Übernahme der Daten vom Schreibstreifen der Automatendrucker verwendet werden.</t>
  </si>
  <si>
    <t>Das war's eigentlich schon, natürlich muss das Original des Spielbericht noch unterschrieben werden.</t>
  </si>
  <si>
    <t xml:space="preserve">  </t>
  </si>
  <si>
    <t xml:space="preserve">Zuletzt ist noch im Blatt DKB (Spielbericht) die Spalte Platz (bitte nur die Ziffer - ohne Punkt) bei den Spielern </t>
  </si>
  <si>
    <t>beider Mannschaften auszufüllen. Erst danach verschwindet der rote Warnhinweis auf dem Spielbericht.</t>
  </si>
  <si>
    <t>Siegfried Zipprodt und Martin Böhm-Schweizer</t>
  </si>
  <si>
    <t>Sollten im Spielbericht Daten vorangegangener Spiele stehen können diese durch gleichzeitiges Betätigen</t>
  </si>
  <si>
    <t>Kegelmaterial</t>
  </si>
  <si>
    <t>Kegelmaterial:</t>
  </si>
  <si>
    <t>Syndur Top</t>
  </si>
  <si>
    <t>Vorname  Name</t>
  </si>
  <si>
    <t>Volle</t>
  </si>
  <si>
    <t>Abräumer</t>
  </si>
  <si>
    <t>Schiedsrichter O.K.</t>
  </si>
  <si>
    <t>FRAUEN</t>
  </si>
  <si>
    <t>MÄNNER</t>
  </si>
  <si>
    <t>:</t>
  </si>
  <si>
    <t>Spieler 1</t>
  </si>
  <si>
    <t>Spieler 2</t>
  </si>
  <si>
    <t>Spieler 3</t>
  </si>
  <si>
    <t>Spieler 4</t>
  </si>
  <si>
    <t>Spieler 5</t>
  </si>
  <si>
    <t>Spieler 6</t>
  </si>
  <si>
    <t>1.</t>
  </si>
  <si>
    <t>Gastmannschaft 1</t>
  </si>
  <si>
    <t>Gastmannschaft 8</t>
  </si>
  <si>
    <t>Gastmannschaft 7</t>
  </si>
  <si>
    <t>Gastmannschaft 6</t>
  </si>
  <si>
    <t>Gastmannschaft 5</t>
  </si>
  <si>
    <t>Gastmannschaft 4</t>
  </si>
  <si>
    <t>Gastmannschaft 3</t>
  </si>
  <si>
    <t>Gastmannschaft 2</t>
  </si>
  <si>
    <t>Spieler A1</t>
  </si>
  <si>
    <t>Spieler A2</t>
  </si>
  <si>
    <t>Spieler A3</t>
  </si>
  <si>
    <t>Spieler A4</t>
  </si>
  <si>
    <t>Spieler A5</t>
  </si>
  <si>
    <t>Spieler A6</t>
  </si>
  <si>
    <t>Musterstadt</t>
  </si>
  <si>
    <t>Musterstadt 4-Bahnen</t>
  </si>
  <si>
    <t>Heimmanschaft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</si>
</sst>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mm/yy"/>
    <numFmt numFmtId="177" formatCode="hh:mm:ss\ &quot;Uhr&quot;"/>
    <numFmt numFmtId="178" formatCode="00000"/>
    <numFmt numFmtId="179" formatCode="000000"/>
    <numFmt numFmtId="180" formatCode="d/\ mmm"/>
    <numFmt numFmtId="181" formatCode="d/\ mm/"/>
    <numFmt numFmtId="182" formatCode="d/mm/yy"/>
    <numFmt numFmtId="183" formatCode="d/\ mm/yy"/>
    <numFmt numFmtId="184" formatCode="dd/mm/yy"/>
    <numFmt numFmtId="185" formatCode="hh:mm\ &quot;Uhr&quot;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0_ ;[Red]\-0\ "/>
    <numFmt numFmtId="191" formatCode="[$-407]dddd\,\ d\.\ mmmm\ yyyy"/>
    <numFmt numFmtId="192" formatCode="dd/mm/yy;@"/>
    <numFmt numFmtId="193" formatCode="\+\ 0\ \-\ ;[Red]\-\ 0\ \+"/>
    <numFmt numFmtId="194" formatCode="&quot;Stand:&quot;\ dd/mm/yyyy"/>
  </numFmts>
  <fonts count="9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3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sz val="6"/>
      <name val="Arial"/>
      <family val="2"/>
    </font>
    <font>
      <b/>
      <sz val="14"/>
      <name val="Arial"/>
      <family val="2"/>
    </font>
    <font>
      <sz val="10"/>
      <color indexed="15"/>
      <name val="Arial"/>
      <family val="2"/>
    </font>
    <font>
      <b/>
      <sz val="8"/>
      <name val="Tahoma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4"/>
      <name val="Times New Roman"/>
      <family val="1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ahoma"/>
      <family val="2"/>
    </font>
    <font>
      <b/>
      <i/>
      <sz val="18"/>
      <color indexed="10"/>
      <name val="Arial"/>
      <family val="2"/>
    </font>
    <font>
      <sz val="8"/>
      <color indexed="10"/>
      <name val="Tahoma"/>
      <family val="2"/>
    </font>
    <font>
      <b/>
      <sz val="10"/>
      <name val="Symbol"/>
      <family val="1"/>
    </font>
    <font>
      <b/>
      <sz val="26"/>
      <color indexed="9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b/>
      <sz val="48"/>
      <color indexed="10"/>
      <name val="Arial"/>
      <family val="2"/>
    </font>
    <font>
      <sz val="6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6"/>
      <color indexed="56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4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right" vertical="center"/>
    </xf>
    <xf numFmtId="0" fontId="0" fillId="0" borderId="0" xfId="0" applyBorder="1" applyAlignment="1" applyProtection="1">
      <alignment/>
      <protection/>
    </xf>
    <xf numFmtId="0" fontId="20" fillId="0" borderId="0" xfId="0" applyFont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3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38" fillId="35" borderId="11" xfId="0" applyFont="1" applyFill="1" applyBorder="1" applyAlignment="1" applyProtection="1">
      <alignment horizontal="centerContinuous" vertical="center"/>
      <protection locked="0"/>
    </xf>
    <xf numFmtId="0" fontId="16" fillId="35" borderId="11" xfId="0" applyFont="1" applyFill="1" applyBorder="1" applyAlignment="1">
      <alignment horizontal="centerContinuous"/>
    </xf>
    <xf numFmtId="0" fontId="33" fillId="35" borderId="11" xfId="0" applyFont="1" applyFill="1" applyBorder="1" applyAlignment="1">
      <alignment horizontal="centerContinuous"/>
    </xf>
    <xf numFmtId="0" fontId="0" fillId="35" borderId="11" xfId="0" applyFont="1" applyFill="1" applyBorder="1" applyAlignment="1">
      <alignment horizontal="centerContinuous"/>
    </xf>
    <xf numFmtId="0" fontId="0" fillId="35" borderId="11" xfId="0" applyFont="1" applyFill="1" applyBorder="1" applyAlignment="1">
      <alignment horizontal="centerContinuous"/>
    </xf>
    <xf numFmtId="0" fontId="38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"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Alignment="1">
      <alignment/>
    </xf>
    <xf numFmtId="176" fontId="1" fillId="0" borderId="0" xfId="53" applyNumberFormat="1" applyFont="1" applyBorder="1" applyAlignment="1">
      <alignment horizontal="center" vertical="center"/>
      <protection/>
    </xf>
    <xf numFmtId="176" fontId="4" fillId="0" borderId="0" xfId="53" applyNumberFormat="1" applyFont="1" applyAlignment="1">
      <alignment horizontal="center"/>
      <protection/>
    </xf>
    <xf numFmtId="176" fontId="23" fillId="0" borderId="13" xfId="0" applyNumberFormat="1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14" fontId="21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0" fontId="0" fillId="35" borderId="0" xfId="0" applyFill="1" applyAlignment="1">
      <alignment/>
    </xf>
    <xf numFmtId="179" fontId="23" fillId="0" borderId="15" xfId="0" applyNumberFormat="1" applyFont="1" applyBorder="1" applyAlignment="1" applyProtection="1">
      <alignment horizontal="center" vertical="center"/>
      <protection/>
    </xf>
    <xf numFmtId="0" fontId="14" fillId="36" borderId="16" xfId="53" applyFont="1" applyFill="1" applyBorder="1" applyAlignment="1" applyProtection="1">
      <alignment vertical="center"/>
      <protection/>
    </xf>
    <xf numFmtId="0" fontId="14" fillId="36" borderId="11" xfId="53" applyFont="1" applyFill="1" applyBorder="1" applyAlignment="1" applyProtection="1">
      <alignment vertical="center"/>
      <protection/>
    </xf>
    <xf numFmtId="0" fontId="14" fillId="36" borderId="16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176" fontId="14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4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176" fontId="14" fillId="34" borderId="11" xfId="0" applyNumberFormat="1" applyFont="1" applyFill="1" applyBorder="1" applyAlignment="1" applyProtection="1">
      <alignment horizontal="center" vertical="center"/>
      <protection locked="0"/>
    </xf>
    <xf numFmtId="0" fontId="14" fillId="34" borderId="11" xfId="0" applyFont="1" applyFill="1" applyBorder="1" applyAlignment="1" applyProtection="1">
      <alignment vertical="center"/>
      <protection/>
    </xf>
    <xf numFmtId="0" fontId="14" fillId="34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 vertical="center"/>
    </xf>
    <xf numFmtId="178" fontId="14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179" fontId="14" fillId="34" borderId="11" xfId="0" applyNumberFormat="1" applyFont="1" applyFill="1" applyBorder="1" applyAlignment="1" applyProtection="1">
      <alignment horizontal="center" vertical="center"/>
      <protection locked="0"/>
    </xf>
    <xf numFmtId="179" fontId="14" fillId="36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176" fontId="4" fillId="35" borderId="10" xfId="53" applyNumberFormat="1" applyFont="1" applyFill="1" applyBorder="1" applyAlignment="1" applyProtection="1">
      <alignment horizontal="centerContinuous" vertical="center" shrinkToFit="1"/>
      <protection/>
    </xf>
    <xf numFmtId="0" fontId="0" fillId="35" borderId="10" xfId="0" applyFont="1" applyFill="1" applyBorder="1" applyAlignment="1" applyProtection="1">
      <alignment horizontal="centerContinuous" vertical="center" shrinkToFit="1"/>
      <protection/>
    </xf>
    <xf numFmtId="0" fontId="4" fillId="35" borderId="18" xfId="53" applyFont="1" applyFill="1" applyBorder="1" applyAlignment="1" applyProtection="1">
      <alignment horizontal="centerContinuous" vertical="center" shrinkToFit="1"/>
      <protection/>
    </xf>
    <xf numFmtId="176" fontId="34" fillId="35" borderId="11" xfId="0" applyNumberFormat="1" applyFont="1" applyFill="1" applyBorder="1" applyAlignment="1" applyProtection="1">
      <alignment horizontal="centerContinuous" vertical="center"/>
      <protection/>
    </xf>
    <xf numFmtId="0" fontId="16" fillId="35" borderId="11" xfId="0" applyFont="1" applyFill="1" applyBorder="1" applyAlignment="1" applyProtection="1">
      <alignment horizontal="centerContinuous"/>
      <protection/>
    </xf>
    <xf numFmtId="0" fontId="35" fillId="35" borderId="11" xfId="0" applyFont="1" applyFill="1" applyBorder="1" applyAlignment="1" applyProtection="1">
      <alignment horizontal="centerContinuous"/>
      <protection/>
    </xf>
    <xf numFmtId="0" fontId="16" fillId="35" borderId="11" xfId="0" applyFont="1" applyFill="1" applyBorder="1" applyAlignment="1" applyProtection="1">
      <alignment horizontal="centerContinuous"/>
      <protection/>
    </xf>
    <xf numFmtId="176" fontId="38" fillId="35" borderId="11" xfId="0" applyNumberFormat="1" applyFont="1" applyFill="1" applyBorder="1" applyAlignment="1" applyProtection="1">
      <alignment horizontal="centerContinuous" vertical="center"/>
      <protection/>
    </xf>
    <xf numFmtId="0" fontId="33" fillId="35" borderId="11" xfId="0" applyFont="1" applyFill="1" applyBorder="1" applyAlignment="1" applyProtection="1">
      <alignment horizontal="centerContinuous"/>
      <protection/>
    </xf>
    <xf numFmtId="0" fontId="39" fillId="35" borderId="11" xfId="0" applyFont="1" applyFill="1" applyBorder="1" applyAlignment="1" applyProtection="1">
      <alignment horizontal="centerContinuous"/>
      <protection/>
    </xf>
    <xf numFmtId="176" fontId="8" fillId="35" borderId="11" xfId="0" applyNumberFormat="1" applyFont="1" applyFill="1" applyBorder="1" applyAlignment="1" applyProtection="1">
      <alignment horizontal="centerContinuous" vertical="center"/>
      <protection/>
    </xf>
    <xf numFmtId="0" fontId="0" fillId="35" borderId="11" xfId="0" applyFont="1" applyFill="1" applyBorder="1" applyAlignment="1" applyProtection="1">
      <alignment horizontal="centerContinuous"/>
      <protection/>
    </xf>
    <xf numFmtId="0" fontId="7" fillId="35" borderId="11" xfId="0" applyFont="1" applyFill="1" applyBorder="1" applyAlignment="1" applyProtection="1">
      <alignment horizontal="centerContinuous"/>
      <protection/>
    </xf>
    <xf numFmtId="0" fontId="0" fillId="35" borderId="11" xfId="0" applyFont="1" applyFill="1" applyBorder="1" applyAlignment="1" applyProtection="1">
      <alignment horizontal="centerContinuous"/>
      <protection/>
    </xf>
    <xf numFmtId="176" fontId="36" fillId="35" borderId="11" xfId="0" applyNumberFormat="1" applyFont="1" applyFill="1" applyBorder="1" applyAlignment="1" applyProtection="1">
      <alignment horizontal="centerContinuous" vertical="center"/>
      <protection/>
    </xf>
    <xf numFmtId="0" fontId="1" fillId="35" borderId="11" xfId="0" applyFont="1" applyFill="1" applyBorder="1" applyAlignment="1" applyProtection="1">
      <alignment horizontal="centerContinuous"/>
      <protection/>
    </xf>
    <xf numFmtId="0" fontId="37" fillId="35" borderId="11" xfId="0" applyFont="1" applyFill="1" applyBorder="1" applyAlignment="1" applyProtection="1">
      <alignment horizontal="centerContinuous"/>
      <protection/>
    </xf>
    <xf numFmtId="0" fontId="23" fillId="0" borderId="14" xfId="0" applyFont="1" applyBorder="1" applyAlignment="1" applyProtection="1">
      <alignment horizontal="center" vertical="center" shrinkToFit="1"/>
      <protection/>
    </xf>
    <xf numFmtId="0" fontId="45" fillId="0" borderId="19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1" fontId="0" fillId="35" borderId="11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Alignment="1">
      <alignment/>
    </xf>
    <xf numFmtId="0" fontId="0" fillId="35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1" fontId="12" fillId="0" borderId="12" xfId="0" applyNumberFormat="1" applyFont="1" applyBorder="1" applyAlignment="1" applyProtection="1">
      <alignment horizontal="center" vertical="center"/>
      <protection/>
    </xf>
    <xf numFmtId="1" fontId="23" fillId="0" borderId="21" xfId="0" applyNumberFormat="1" applyFont="1" applyBorder="1" applyAlignment="1" applyProtection="1">
      <alignment horizontal="center" vertical="center"/>
      <protection locked="0"/>
    </xf>
    <xf numFmtId="1" fontId="23" fillId="0" borderId="22" xfId="0" applyNumberFormat="1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horizontal="center" vertical="center"/>
      <protection/>
    </xf>
    <xf numFmtId="0" fontId="4" fillId="37" borderId="18" xfId="53" applyFont="1" applyFill="1" applyBorder="1" applyProtection="1">
      <alignment/>
      <protection locked="0"/>
    </xf>
    <xf numFmtId="179" fontId="14" fillId="34" borderId="11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4" fillId="0" borderId="20" xfId="0" applyFont="1" applyBorder="1" applyAlignment="1">
      <alignment vertical="center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14" fontId="0" fillId="0" borderId="2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4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35" xfId="0" applyBorder="1" applyAlignment="1" applyProtection="1">
      <alignment vertical="center"/>
      <protection/>
    </xf>
    <xf numFmtId="0" fontId="0" fillId="0" borderId="35" xfId="0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horizontal="right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15" fontId="1" fillId="0" borderId="41" xfId="0" applyNumberFormat="1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2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4" fontId="1" fillId="0" borderId="48" xfId="0" applyNumberFormat="1" applyFont="1" applyBorder="1" applyAlignment="1">
      <alignment vertical="center"/>
    </xf>
    <xf numFmtId="0" fontId="50" fillId="0" borderId="5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4" fontId="0" fillId="0" borderId="0" xfId="0" applyNumberFormat="1" applyBorder="1" applyAlignment="1" applyProtection="1">
      <alignment vertical="center"/>
      <protection/>
    </xf>
    <xf numFmtId="49" fontId="14" fillId="37" borderId="11" xfId="0" applyNumberFormat="1" applyFont="1" applyFill="1" applyBorder="1" applyAlignment="1" applyProtection="1">
      <alignment horizontal="center"/>
      <protection locked="0"/>
    </xf>
    <xf numFmtId="176" fontId="14" fillId="37" borderId="10" xfId="53" applyNumberFormat="1" applyFont="1" applyFill="1" applyBorder="1" applyAlignment="1" applyProtection="1">
      <alignment horizontal="center"/>
      <protection locked="0"/>
    </xf>
    <xf numFmtId="0" fontId="6" fillId="0" borderId="0" xfId="53" applyFont="1" applyBorder="1" applyAlignment="1">
      <alignment horizont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193" fontId="16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190" fontId="23" fillId="0" borderId="35" xfId="0" applyNumberFormat="1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/>
    </xf>
    <xf numFmtId="0" fontId="57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41" fillId="34" borderId="0" xfId="0" applyFont="1" applyFill="1" applyAlignment="1">
      <alignment/>
    </xf>
    <xf numFmtId="0" fontId="0" fillId="35" borderId="11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left" vertical="center"/>
      <protection locked="0"/>
    </xf>
    <xf numFmtId="0" fontId="4" fillId="37" borderId="18" xfId="53" applyFont="1" applyFill="1" applyBorder="1" applyAlignment="1" applyProtection="1">
      <alignment horizontal="left" vertical="center"/>
      <protection locked="0"/>
    </xf>
    <xf numFmtId="0" fontId="33" fillId="34" borderId="0" xfId="0" applyFont="1" applyFill="1" applyAlignment="1">
      <alignment horizontal="left" vertical="center"/>
    </xf>
    <xf numFmtId="0" fontId="14" fillId="0" borderId="24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right" vertical="center"/>
    </xf>
    <xf numFmtId="0" fontId="48" fillId="0" borderId="0" xfId="0" applyFont="1" applyAlignment="1" applyProtection="1">
      <alignment horizontal="left"/>
      <protection/>
    </xf>
    <xf numFmtId="0" fontId="23" fillId="0" borderId="55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left" vertical="center"/>
      <protection locked="0"/>
    </xf>
    <xf numFmtId="0" fontId="22" fillId="0" borderId="56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5" fillId="0" borderId="24" xfId="0" applyFont="1" applyBorder="1" applyAlignment="1" applyProtection="1">
      <alignment horizontal="left" vertical="center"/>
      <protection/>
    </xf>
    <xf numFmtId="0" fontId="22" fillId="0" borderId="5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57" xfId="0" applyFont="1" applyBorder="1" applyAlignment="1">
      <alignment horizontal="left" vertical="center"/>
    </xf>
    <xf numFmtId="0" fontId="23" fillId="0" borderId="55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 vertical="center"/>
      <protection/>
    </xf>
    <xf numFmtId="179" fontId="23" fillId="0" borderId="20" xfId="0" applyNumberFormat="1" applyFont="1" applyBorder="1" applyAlignment="1" applyProtection="1">
      <alignment horizontal="center" vertical="center"/>
      <protection/>
    </xf>
    <xf numFmtId="179" fontId="23" fillId="0" borderId="13" xfId="0" applyNumberFormat="1" applyFont="1" applyBorder="1" applyAlignment="1" applyProtection="1">
      <alignment horizontal="center" vertical="center"/>
      <protection/>
    </xf>
    <xf numFmtId="14" fontId="12" fillId="0" borderId="24" xfId="0" applyNumberFormat="1" applyFont="1" applyBorder="1" applyAlignment="1" applyProtection="1">
      <alignment horizontal="left" vertical="center"/>
      <protection locked="0"/>
    </xf>
    <xf numFmtId="14" fontId="12" fillId="0" borderId="24" xfId="0" applyNumberFormat="1" applyFont="1" applyBorder="1" applyAlignment="1" applyProtection="1" quotePrefix="1">
      <alignment horizontal="left" vertical="center"/>
      <protection locked="0"/>
    </xf>
    <xf numFmtId="185" fontId="12" fillId="0" borderId="20" xfId="0" applyNumberFormat="1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/>
    </xf>
    <xf numFmtId="1" fontId="41" fillId="0" borderId="26" xfId="0" applyNumberFormat="1" applyFont="1" applyBorder="1" applyAlignment="1" applyProtection="1">
      <alignment horizontal="center" vertical="center"/>
      <protection/>
    </xf>
    <xf numFmtId="0" fontId="41" fillId="0" borderId="26" xfId="0" applyFont="1" applyBorder="1" applyAlignment="1" applyProtection="1">
      <alignment horizontal="center" vertical="center"/>
      <protection/>
    </xf>
    <xf numFmtId="0" fontId="41" fillId="0" borderId="58" xfId="0" applyFont="1" applyBorder="1" applyAlignment="1" applyProtection="1">
      <alignment horizontal="center" vertical="center"/>
      <protection/>
    </xf>
    <xf numFmtId="0" fontId="41" fillId="0" borderId="57" xfId="0" applyFont="1" applyBorder="1" applyAlignment="1" applyProtection="1">
      <alignment horizontal="center" vertical="center"/>
      <protection/>
    </xf>
    <xf numFmtId="1" fontId="41" fillId="0" borderId="20" xfId="0" applyNumberFormat="1" applyFont="1" applyBorder="1" applyAlignment="1" applyProtection="1">
      <alignment horizontal="center" vertical="center"/>
      <protection/>
    </xf>
    <xf numFmtId="1" fontId="41" fillId="0" borderId="59" xfId="0" applyNumberFormat="1" applyFont="1" applyBorder="1" applyAlignment="1" applyProtection="1">
      <alignment horizontal="center" vertical="center"/>
      <protection/>
    </xf>
    <xf numFmtId="0" fontId="41" fillId="0" borderId="20" xfId="0" applyFont="1" applyBorder="1" applyAlignment="1" applyProtection="1">
      <alignment horizontal="center" vertical="center"/>
      <protection locked="0"/>
    </xf>
    <xf numFmtId="0" fontId="41" fillId="0" borderId="59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0" borderId="60" xfId="0" applyFont="1" applyBorder="1" applyAlignment="1" applyProtection="1">
      <alignment horizontal="center" vertical="center"/>
      <protection locked="0"/>
    </xf>
    <xf numFmtId="0" fontId="41" fillId="0" borderId="55" xfId="0" applyFont="1" applyBorder="1" applyAlignment="1" applyProtection="1">
      <alignment horizontal="center" vertical="center"/>
      <protection/>
    </xf>
    <xf numFmtId="0" fontId="41" fillId="0" borderId="20" xfId="0" applyFont="1" applyBorder="1" applyAlignment="1" applyProtection="1">
      <alignment horizontal="center" vertical="center"/>
      <protection/>
    </xf>
    <xf numFmtId="0" fontId="41" fillId="0" borderId="59" xfId="0" applyFont="1" applyBorder="1" applyAlignment="1" applyProtection="1">
      <alignment horizontal="center" vertical="center"/>
      <protection/>
    </xf>
    <xf numFmtId="0" fontId="41" fillId="0" borderId="61" xfId="0" applyFont="1" applyBorder="1" applyAlignment="1" applyProtection="1">
      <alignment horizontal="center" vertical="center"/>
      <protection/>
    </xf>
    <xf numFmtId="0" fontId="41" fillId="0" borderId="31" xfId="0" applyFont="1" applyBorder="1" applyAlignment="1" applyProtection="1">
      <alignment horizontal="center" vertical="center"/>
      <protection/>
    </xf>
    <xf numFmtId="0" fontId="41" fillId="0" borderId="60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35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46" fillId="0" borderId="23" xfId="0" applyFont="1" applyBorder="1" applyAlignment="1" applyProtection="1">
      <alignment horizontal="center" vertical="center"/>
      <protection/>
    </xf>
    <xf numFmtId="0" fontId="46" fillId="0" borderId="35" xfId="0" applyFont="1" applyBorder="1" applyAlignment="1" applyProtection="1">
      <alignment horizontal="center" vertical="center"/>
      <protection/>
    </xf>
    <xf numFmtId="0" fontId="33" fillId="33" borderId="11" xfId="0" applyFont="1" applyFill="1" applyBorder="1" applyAlignment="1">
      <alignment horizontal="left" vertical="center"/>
    </xf>
    <xf numFmtId="0" fontId="56" fillId="38" borderId="11" xfId="0" applyFont="1" applyFill="1" applyBorder="1" applyAlignment="1">
      <alignment horizontal="center" vertical="center"/>
    </xf>
    <xf numFmtId="0" fontId="41" fillId="34" borderId="62" xfId="0" applyFont="1" applyFill="1" applyBorder="1" applyAlignment="1">
      <alignment horizontal="center"/>
    </xf>
    <xf numFmtId="0" fontId="56" fillId="38" borderId="63" xfId="0" applyFont="1" applyFill="1" applyBorder="1" applyAlignment="1">
      <alignment horizontal="center" vertical="center"/>
    </xf>
    <xf numFmtId="0" fontId="56" fillId="38" borderId="62" xfId="0" applyFont="1" applyFill="1" applyBorder="1" applyAlignment="1">
      <alignment horizontal="center" vertical="center"/>
    </xf>
    <xf numFmtId="0" fontId="56" fillId="38" borderId="16" xfId="0" applyFont="1" applyFill="1" applyBorder="1" applyAlignment="1">
      <alignment horizontal="center" vertical="center"/>
    </xf>
    <xf numFmtId="0" fontId="33" fillId="33" borderId="64" xfId="0" applyFont="1" applyFill="1" applyBorder="1" applyAlignment="1">
      <alignment horizontal="left" vertical="center"/>
    </xf>
    <xf numFmtId="0" fontId="33" fillId="33" borderId="65" xfId="0" applyFont="1" applyFill="1" applyBorder="1" applyAlignment="1">
      <alignment horizontal="left" vertical="center"/>
    </xf>
    <xf numFmtId="0" fontId="33" fillId="33" borderId="66" xfId="0" applyFont="1" applyFill="1" applyBorder="1" applyAlignment="1">
      <alignment horizontal="left" vertical="center"/>
    </xf>
    <xf numFmtId="0" fontId="33" fillId="33" borderId="67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left" vertical="center"/>
    </xf>
    <xf numFmtId="0" fontId="33" fillId="33" borderId="68" xfId="0" applyFont="1" applyFill="1" applyBorder="1" applyAlignment="1">
      <alignment horizontal="left" vertical="center"/>
    </xf>
    <xf numFmtId="0" fontId="33" fillId="33" borderId="29" xfId="0" applyFont="1" applyFill="1" applyBorder="1" applyAlignment="1">
      <alignment horizontal="left" vertical="center"/>
    </xf>
    <xf numFmtId="0" fontId="33" fillId="33" borderId="69" xfId="0" applyFont="1" applyFill="1" applyBorder="1" applyAlignment="1">
      <alignment horizontal="left" vertical="center"/>
    </xf>
    <xf numFmtId="0" fontId="33" fillId="33" borderId="70" xfId="0" applyFont="1" applyFill="1" applyBorder="1" applyAlignment="1">
      <alignment horizontal="left" vertical="center"/>
    </xf>
    <xf numFmtId="0" fontId="51" fillId="39" borderId="11" xfId="0" applyFont="1" applyFill="1" applyBorder="1" applyAlignment="1">
      <alignment horizontal="center" vertical="center"/>
    </xf>
    <xf numFmtId="3" fontId="52" fillId="37" borderId="16" xfId="0" applyNumberFormat="1" applyFont="1" applyFill="1" applyBorder="1" applyAlignment="1">
      <alignment horizontal="center"/>
    </xf>
    <xf numFmtId="3" fontId="52" fillId="37" borderId="11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 vertical="center"/>
    </xf>
    <xf numFmtId="190" fontId="54" fillId="37" borderId="11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3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0" fillId="35" borderId="71" xfId="0" applyFill="1" applyBorder="1" applyAlignment="1" applyProtection="1">
      <alignment horizontal="left"/>
      <protection/>
    </xf>
    <xf numFmtId="0" fontId="0" fillId="35" borderId="18" xfId="0" applyFill="1" applyBorder="1" applyAlignment="1" applyProtection="1">
      <alignment horizontal="left"/>
      <protection/>
    </xf>
    <xf numFmtId="0" fontId="0" fillId="35" borderId="71" xfId="0" applyFont="1" applyFill="1" applyBorder="1" applyAlignment="1" applyProtection="1">
      <alignment horizontal="left"/>
      <protection locked="0"/>
    </xf>
    <xf numFmtId="0" fontId="0" fillId="35" borderId="18" xfId="0" applyFill="1" applyBorder="1" applyAlignment="1" applyProtection="1">
      <alignment horizontal="left"/>
      <protection locked="0"/>
    </xf>
    <xf numFmtId="1" fontId="0" fillId="35" borderId="71" xfId="0" applyNumberFormat="1" applyFill="1" applyBorder="1" applyAlignment="1" applyProtection="1" quotePrefix="1">
      <alignment horizontal="left"/>
      <protection locked="0"/>
    </xf>
    <xf numFmtId="1" fontId="0" fillId="35" borderId="18" xfId="0" applyNumberFormat="1" applyFill="1" applyBorder="1" applyAlignment="1" applyProtection="1">
      <alignment horizontal="left"/>
      <protection locked="0"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342900</xdr:colOff>
      <xdr:row>1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0</xdr:row>
      <xdr:rowOff>85725</xdr:rowOff>
    </xdr:from>
    <xdr:to>
      <xdr:col>22</xdr:col>
      <xdr:colOff>447675</xdr:colOff>
      <xdr:row>0</xdr:row>
      <xdr:rowOff>447675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057275" y="85725"/>
          <a:ext cx="5172075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0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 Kegeln  -  damit die Freizeit Freude macht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152400</xdr:rowOff>
    </xdr:from>
    <xdr:to>
      <xdr:col>5</xdr:col>
      <xdr:colOff>381000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0" y="314325"/>
          <a:ext cx="10763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Gelb hinterlegte Felder bitte aus-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füllen.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Bemerkungen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Platzziffern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 dem Blatt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Spielbericht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5</xdr:row>
      <xdr:rowOff>0</xdr:rowOff>
    </xdr:from>
    <xdr:to>
      <xdr:col>58</xdr:col>
      <xdr:colOff>0</xdr:colOff>
      <xdr:row>67</xdr:row>
      <xdr:rowOff>0</xdr:rowOff>
    </xdr:to>
    <xdr:sp>
      <xdr:nvSpPr>
        <xdr:cNvPr id="1" name="Line 64"/>
        <xdr:cNvSpPr>
          <a:spLocks/>
        </xdr:cNvSpPr>
      </xdr:nvSpPr>
      <xdr:spPr>
        <a:xfrm>
          <a:off x="3867150" y="333375"/>
          <a:ext cx="0" cy="413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0</xdr:colOff>
      <xdr:row>5</xdr:row>
      <xdr:rowOff>0</xdr:rowOff>
    </xdr:from>
    <xdr:ext cx="2000250" cy="333375"/>
    <xdr:sp>
      <xdr:nvSpPr>
        <xdr:cNvPr id="2" name="TextBox 72"/>
        <xdr:cNvSpPr txBox="1">
          <a:spLocks noChangeArrowheads="1"/>
        </xdr:cNvSpPr>
      </xdr:nvSpPr>
      <xdr:spPr>
        <a:xfrm>
          <a:off x="1733550" y="333375"/>
          <a:ext cx="2000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5</xdr:row>
      <xdr:rowOff>0</xdr:rowOff>
    </xdr:from>
    <xdr:ext cx="1733550" cy="333375"/>
    <xdr:sp>
      <xdr:nvSpPr>
        <xdr:cNvPr id="3" name="TextBox 73"/>
        <xdr:cNvSpPr txBox="1">
          <a:spLocks noChangeArrowheads="1"/>
        </xdr:cNvSpPr>
      </xdr:nvSpPr>
      <xdr:spPr>
        <a:xfrm>
          <a:off x="3933825" y="333375"/>
          <a:ext cx="1733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27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800225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63</xdr:col>
      <xdr:colOff>0</xdr:colOff>
      <xdr:row>11</xdr:row>
      <xdr:rowOff>0</xdr:rowOff>
    </xdr:from>
    <xdr:ext cx="1533525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200525" y="7334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5cc6aa7-6ba4-42de-b904-aa0674b1dfce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533525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200525" y="31337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0120a59-af19-4656-9469-74d8678da734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63</xdr:col>
      <xdr:colOff>0</xdr:colOff>
      <xdr:row>43</xdr:row>
      <xdr:rowOff>0</xdr:rowOff>
    </xdr:from>
    <xdr:ext cx="1533525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200525" y="28670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bfabf9e-c688-4c14-832a-3c8441d03fe3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533525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200525" y="26003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1c4b334-e4f6-4df7-95bc-6de684bb35ac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63</xdr:col>
      <xdr:colOff>0</xdr:colOff>
      <xdr:row>35</xdr:row>
      <xdr:rowOff>0</xdr:rowOff>
    </xdr:from>
    <xdr:ext cx="1533525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200525" y="23336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5600d9d-c6b6-4f29-8289-0d3839580329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533525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200525" y="20669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af1c185-7f89-4c0f-b313-f64496495414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1533525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200525" y="18002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b8062c1-b6f1-4706-8659-b77b470c918a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63</xdr:col>
      <xdr:colOff>0</xdr:colOff>
      <xdr:row>23</xdr:row>
      <xdr:rowOff>0</xdr:rowOff>
    </xdr:from>
    <xdr:ext cx="1466850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200525" y="1533525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601b4b9-8115-4372-87f5-7d2d71f65ab8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63</xdr:col>
      <xdr:colOff>0</xdr:colOff>
      <xdr:row>19</xdr:row>
      <xdr:rowOff>0</xdr:rowOff>
    </xdr:from>
    <xdr:ext cx="1533525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200525" y="12668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3f4996a-a7b4-4d03-8eda-7a4097f1e0fa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63</xdr:col>
      <xdr:colOff>0</xdr:colOff>
      <xdr:row>15</xdr:row>
      <xdr:rowOff>0</xdr:rowOff>
    </xdr:from>
    <xdr:ext cx="1533525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200525" y="10001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da255c7-ed01-44ae-9d3a-6ff527b73986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63</xdr:col>
      <xdr:colOff>0</xdr:colOff>
      <xdr:row>55</xdr:row>
      <xdr:rowOff>0</xdr:rowOff>
    </xdr:from>
    <xdr:ext cx="1466850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200525" y="3667125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b0c8f1c-9b26-4dbc-b3ea-da1dbdd5831c}" type="TxLink">
            <a:rPr lang="en-US" cap="none" sz="1000" b="1" i="0" u="none" baseline="0">
              <a:solidFill>
                <a:srgbClr val="FF00FF"/>
              </a:solidFill>
            </a:rPr>
            <a:t>Heimmanschaft</a:t>
          </a:fld>
        </a:p>
      </xdr:txBody>
    </xdr:sp>
    <xdr:clientData/>
  </xdr:oneCellAnchor>
  <xdr:oneCellAnchor>
    <xdr:from>
      <xdr:col>63</xdr:col>
      <xdr:colOff>0</xdr:colOff>
      <xdr:row>51</xdr:row>
      <xdr:rowOff>0</xdr:rowOff>
    </xdr:from>
    <xdr:ext cx="1533525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200525" y="34004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5326c63-4240-4ff3-b104-71854c4da492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27</xdr:col>
      <xdr:colOff>0</xdr:colOff>
      <xdr:row>54</xdr:row>
      <xdr:rowOff>0</xdr:rowOff>
    </xdr:from>
    <xdr:ext cx="666750" cy="200025"/>
    <xdr:sp>
      <xdr:nvSpPr>
        <xdr:cNvPr id="17" name="TextBox 90"/>
        <xdr:cNvSpPr txBox="1">
          <a:spLocks noChangeArrowheads="1"/>
        </xdr:cNvSpPr>
      </xdr:nvSpPr>
      <xdr:spPr>
        <a:xfrm>
          <a:off x="1800225" y="36004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27</xdr:col>
      <xdr:colOff>0</xdr:colOff>
      <xdr:row>47</xdr:row>
      <xdr:rowOff>0</xdr:rowOff>
    </xdr:from>
    <xdr:ext cx="666750" cy="200025"/>
    <xdr:sp>
      <xdr:nvSpPr>
        <xdr:cNvPr id="18" name="TextBox 91"/>
        <xdr:cNvSpPr txBox="1">
          <a:spLocks noChangeArrowheads="1"/>
        </xdr:cNvSpPr>
      </xdr:nvSpPr>
      <xdr:spPr>
        <a:xfrm>
          <a:off x="1800225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27</xdr:col>
      <xdr:colOff>0</xdr:colOff>
      <xdr:row>40</xdr:row>
      <xdr:rowOff>0</xdr:rowOff>
    </xdr:from>
    <xdr:ext cx="666750" cy="200025"/>
    <xdr:sp>
      <xdr:nvSpPr>
        <xdr:cNvPr id="19" name="TextBox 92"/>
        <xdr:cNvSpPr txBox="1">
          <a:spLocks noChangeArrowheads="1"/>
        </xdr:cNvSpPr>
      </xdr:nvSpPr>
      <xdr:spPr>
        <a:xfrm>
          <a:off x="1800225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27</xdr:col>
      <xdr:colOff>0</xdr:colOff>
      <xdr:row>33</xdr:row>
      <xdr:rowOff>0</xdr:rowOff>
    </xdr:from>
    <xdr:ext cx="666750" cy="200025"/>
    <xdr:sp>
      <xdr:nvSpPr>
        <xdr:cNvPr id="20" name="TextBox 93"/>
        <xdr:cNvSpPr txBox="1">
          <a:spLocks noChangeArrowheads="1"/>
        </xdr:cNvSpPr>
      </xdr:nvSpPr>
      <xdr:spPr>
        <a:xfrm>
          <a:off x="1800225" y="22002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27</xdr:col>
      <xdr:colOff>0</xdr:colOff>
      <xdr:row>26</xdr:row>
      <xdr:rowOff>0</xdr:rowOff>
    </xdr:from>
    <xdr:ext cx="666750" cy="200025"/>
    <xdr:sp>
      <xdr:nvSpPr>
        <xdr:cNvPr id="21" name="TextBox 94"/>
        <xdr:cNvSpPr txBox="1">
          <a:spLocks noChangeArrowheads="1"/>
        </xdr:cNvSpPr>
      </xdr:nvSpPr>
      <xdr:spPr>
        <a:xfrm>
          <a:off x="1800225" y="17335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27</xdr:col>
      <xdr:colOff>0</xdr:colOff>
      <xdr:row>20</xdr:row>
      <xdr:rowOff>0</xdr:rowOff>
    </xdr:from>
    <xdr:ext cx="666750" cy="200025"/>
    <xdr:sp>
      <xdr:nvSpPr>
        <xdr:cNvPr id="22" name="TextBox 95"/>
        <xdr:cNvSpPr txBox="1">
          <a:spLocks noChangeArrowheads="1"/>
        </xdr:cNvSpPr>
      </xdr:nvSpPr>
      <xdr:spPr>
        <a:xfrm>
          <a:off x="1800225" y="13335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27</xdr:col>
      <xdr:colOff>0</xdr:colOff>
      <xdr:row>61</xdr:row>
      <xdr:rowOff>0</xdr:rowOff>
    </xdr:from>
    <xdr:ext cx="666750" cy="200025"/>
    <xdr:sp>
      <xdr:nvSpPr>
        <xdr:cNvPr id="23" name="TextBox 108"/>
        <xdr:cNvSpPr txBox="1">
          <a:spLocks noChangeArrowheads="1"/>
        </xdr:cNvSpPr>
      </xdr:nvSpPr>
      <xdr:spPr>
        <a:xfrm>
          <a:off x="1800225" y="4067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42</xdr:col>
      <xdr:colOff>0</xdr:colOff>
      <xdr:row>12</xdr:row>
      <xdr:rowOff>0</xdr:rowOff>
    </xdr:from>
    <xdr:ext cx="666750" cy="200025"/>
    <xdr:sp>
      <xdr:nvSpPr>
        <xdr:cNvPr id="1" name="TextBox 73"/>
        <xdr:cNvSpPr txBox="1">
          <a:spLocks noChangeArrowheads="1"/>
        </xdr:cNvSpPr>
      </xdr:nvSpPr>
      <xdr:spPr>
        <a:xfrm>
          <a:off x="28003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42</xdr:col>
      <xdr:colOff>0</xdr:colOff>
      <xdr:row>53</xdr:row>
      <xdr:rowOff>0</xdr:rowOff>
    </xdr:from>
    <xdr:ext cx="666750" cy="200025"/>
    <xdr:sp>
      <xdr:nvSpPr>
        <xdr:cNvPr id="2" name="TextBox 77"/>
        <xdr:cNvSpPr txBox="1">
          <a:spLocks noChangeArrowheads="1"/>
        </xdr:cNvSpPr>
      </xdr:nvSpPr>
      <xdr:spPr>
        <a:xfrm>
          <a:off x="2800350" y="35337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42</xdr:col>
      <xdr:colOff>0</xdr:colOff>
      <xdr:row>46</xdr:row>
      <xdr:rowOff>0</xdr:rowOff>
    </xdr:from>
    <xdr:ext cx="666750" cy="200025"/>
    <xdr:sp>
      <xdr:nvSpPr>
        <xdr:cNvPr id="3" name="TextBox 78"/>
        <xdr:cNvSpPr txBox="1">
          <a:spLocks noChangeArrowheads="1"/>
        </xdr:cNvSpPr>
      </xdr:nvSpPr>
      <xdr:spPr>
        <a:xfrm>
          <a:off x="2800350" y="30670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42</xdr:col>
      <xdr:colOff>0</xdr:colOff>
      <xdr:row>39</xdr:row>
      <xdr:rowOff>0</xdr:rowOff>
    </xdr:from>
    <xdr:ext cx="666750" cy="200025"/>
    <xdr:sp>
      <xdr:nvSpPr>
        <xdr:cNvPr id="4" name="TextBox 79"/>
        <xdr:cNvSpPr txBox="1">
          <a:spLocks noChangeArrowheads="1"/>
        </xdr:cNvSpPr>
      </xdr:nvSpPr>
      <xdr:spPr>
        <a:xfrm>
          <a:off x="28003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42</xdr:col>
      <xdr:colOff>0</xdr:colOff>
      <xdr:row>32</xdr:row>
      <xdr:rowOff>0</xdr:rowOff>
    </xdr:from>
    <xdr:ext cx="666750" cy="200025"/>
    <xdr:sp>
      <xdr:nvSpPr>
        <xdr:cNvPr id="5" name="TextBox 80"/>
        <xdr:cNvSpPr txBox="1">
          <a:spLocks noChangeArrowheads="1"/>
        </xdr:cNvSpPr>
      </xdr:nvSpPr>
      <xdr:spPr>
        <a:xfrm>
          <a:off x="2800350" y="21336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42</xdr:col>
      <xdr:colOff>0</xdr:colOff>
      <xdr:row>25</xdr:row>
      <xdr:rowOff>0</xdr:rowOff>
    </xdr:from>
    <xdr:ext cx="666750" cy="200025"/>
    <xdr:sp>
      <xdr:nvSpPr>
        <xdr:cNvPr id="6" name="TextBox 81"/>
        <xdr:cNvSpPr txBox="1">
          <a:spLocks noChangeArrowheads="1"/>
        </xdr:cNvSpPr>
      </xdr:nvSpPr>
      <xdr:spPr>
        <a:xfrm>
          <a:off x="2800350" y="16668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42</xdr:col>
      <xdr:colOff>0</xdr:colOff>
      <xdr:row>19</xdr:row>
      <xdr:rowOff>0</xdr:rowOff>
    </xdr:from>
    <xdr:ext cx="666750" cy="200025"/>
    <xdr:sp>
      <xdr:nvSpPr>
        <xdr:cNvPr id="7" name="TextBox 82"/>
        <xdr:cNvSpPr txBox="1">
          <a:spLocks noChangeArrowheads="1"/>
        </xdr:cNvSpPr>
      </xdr:nvSpPr>
      <xdr:spPr>
        <a:xfrm>
          <a:off x="2800350" y="12668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5</xdr:row>
      <xdr:rowOff>0</xdr:rowOff>
    </xdr:from>
    <xdr:ext cx="2800350" cy="400050"/>
    <xdr:sp textlink="'MANNSCHAFTEN+SPIELER'!O3">
      <xdr:nvSpPr>
        <xdr:cNvPr id="8" name="TextBox 89"/>
        <xdr:cNvSpPr txBox="1">
          <a:spLocks noChangeArrowheads="1"/>
        </xdr:cNvSpPr>
      </xdr:nvSpPr>
      <xdr:spPr>
        <a:xfrm>
          <a:off x="2400300" y="333375"/>
          <a:ext cx="2800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19e8e5e-7f6e-4952-b074-3c1df577b1dd}" type="TxLink">
            <a:rPr lang="en-US" cap="none" sz="1800" b="1" i="0" u="none" baseline="0">
              <a:solidFill>
                <a:srgbClr val="0000FF"/>
              </a:solidFill>
            </a:rPr>
            <a:t>Heimmanschaft</a:t>
          </a:fld>
        </a:p>
      </xdr:txBody>
    </xdr:sp>
    <xdr:clientData/>
  </xdr:oneCellAnchor>
  <xdr:oneCellAnchor>
    <xdr:from>
      <xdr:col>42</xdr:col>
      <xdr:colOff>0</xdr:colOff>
      <xdr:row>60</xdr:row>
      <xdr:rowOff>0</xdr:rowOff>
    </xdr:from>
    <xdr:ext cx="666750" cy="200025"/>
    <xdr:sp>
      <xdr:nvSpPr>
        <xdr:cNvPr id="9" name="TextBox 102"/>
        <xdr:cNvSpPr txBox="1">
          <a:spLocks noChangeArrowheads="1"/>
        </xdr:cNvSpPr>
      </xdr:nvSpPr>
      <xdr:spPr>
        <a:xfrm>
          <a:off x="2800350" y="40005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S29"/>
  <sheetViews>
    <sheetView showGridLines="0" showRowColHeaders="0" zoomScalePageLayoutView="0" workbookViewId="0" topLeftCell="A1">
      <selection activeCell="AI5" sqref="AI5:AN5"/>
    </sheetView>
  </sheetViews>
  <sheetFormatPr defaultColWidth="11.421875" defaultRowHeight="12.75"/>
  <cols>
    <col min="1" max="1" width="10.421875" style="107" customWidth="1"/>
    <col min="2" max="2" width="12.140625" style="107" customWidth="1"/>
    <col min="3" max="3" width="2.7109375" style="107" customWidth="1"/>
    <col min="4" max="4" width="0.5625" style="107" customWidth="1"/>
    <col min="5" max="5" width="1.7109375" style="107" customWidth="1"/>
    <col min="6" max="6" width="0.5625" style="107" customWidth="1"/>
    <col min="7" max="7" width="1.7109375" style="107" customWidth="1"/>
    <col min="8" max="8" width="7.00390625" style="107" customWidth="1"/>
    <col min="9" max="10" width="7.8515625" style="107" customWidth="1"/>
    <col min="11" max="11" width="0.5625" style="107" customWidth="1"/>
    <col min="12" max="12" width="1.7109375" style="107" customWidth="1"/>
    <col min="13" max="13" width="0.5625" style="107" customWidth="1"/>
    <col min="14" max="14" width="1.7109375" style="107" customWidth="1"/>
    <col min="15" max="15" width="3.00390625" style="107" customWidth="1"/>
    <col min="16" max="16" width="5.00390625" style="107" customWidth="1"/>
    <col min="17" max="17" width="7.8515625" style="107" customWidth="1"/>
    <col min="18" max="18" width="3.28125" style="107" customWidth="1"/>
    <col min="19" max="19" width="1.7109375" style="107" customWidth="1"/>
    <col min="20" max="20" width="0.5625" style="107" customWidth="1"/>
    <col min="21" max="21" width="1.7109375" style="107" customWidth="1"/>
    <col min="22" max="22" width="6.421875" style="107" customWidth="1"/>
    <col min="23" max="23" width="10.421875" style="107" customWidth="1"/>
    <col min="24" max="24" width="0.5625" style="107" customWidth="1"/>
    <col min="25" max="25" width="1.7109375" style="107" customWidth="1"/>
    <col min="26" max="26" width="0.5625" style="107" customWidth="1"/>
    <col min="27" max="27" width="1.7109375" style="107" customWidth="1"/>
    <col min="28" max="28" width="11.421875" style="107" customWidth="1"/>
    <col min="29" max="29" width="7.8515625" style="107" customWidth="1"/>
    <col min="30" max="30" width="0.5625" style="107" customWidth="1"/>
    <col min="31" max="31" width="1.7109375" style="107" customWidth="1"/>
    <col min="32" max="32" width="0.5625" style="107" customWidth="1"/>
    <col min="33" max="33" width="1.7109375" style="107" customWidth="1"/>
    <col min="34" max="34" width="3.140625" style="107" customWidth="1"/>
    <col min="35" max="35" width="7.8515625" style="107" customWidth="1"/>
    <col min="36" max="36" width="5.00390625" style="107" customWidth="1"/>
    <col min="37" max="37" width="0.5625" style="107" customWidth="1"/>
    <col min="38" max="38" width="1.7109375" style="107" customWidth="1"/>
    <col min="39" max="39" width="0.5625" style="107" customWidth="1"/>
    <col min="40" max="40" width="1.7109375" style="107" customWidth="1"/>
    <col min="41" max="41" width="3.140625" style="107" customWidth="1"/>
    <col min="42" max="42" width="3.28125" style="107" customWidth="1"/>
    <col min="43" max="16384" width="11.421875" style="107" customWidth="1"/>
  </cols>
  <sheetData>
    <row r="1" spans="9:42" ht="61.5" customHeight="1">
      <c r="I1" s="206">
        <f>IF(Grundeingaben!A34=0,"","Zum Spielende bitte Plätze eintragen !")</f>
      </c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5" t="s">
        <v>37</v>
      </c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</row>
    <row r="2" spans="8:29" ht="19.5" customHeight="1">
      <c r="H2" s="108"/>
      <c r="Q2" s="109" t="s">
        <v>38</v>
      </c>
      <c r="R2" s="109"/>
      <c r="S2" s="109"/>
      <c r="T2" s="109"/>
      <c r="U2" s="109"/>
      <c r="V2" s="227" t="str">
        <f>IF(Grundeingaben!C3="","",Grundeingaben!C3)</f>
        <v>Thüringen</v>
      </c>
      <c r="W2" s="227"/>
      <c r="X2" s="227"/>
      <c r="Y2" s="227"/>
      <c r="Z2" s="227"/>
      <c r="AA2" s="227"/>
      <c r="AB2" s="227"/>
      <c r="AC2" s="109"/>
    </row>
    <row r="3" spans="1:41" ht="19.5" customHeight="1">
      <c r="A3" s="110" t="s">
        <v>111</v>
      </c>
      <c r="B3" s="228">
        <f>IF(Grundeingaben!C7="","",Grundeingaben!C7)</f>
        <v>1010</v>
      </c>
      <c r="C3" s="229"/>
      <c r="D3" s="229"/>
      <c r="E3" s="230"/>
      <c r="F3" s="111"/>
      <c r="G3" s="111"/>
      <c r="H3" s="111"/>
      <c r="I3" s="110" t="s">
        <v>150</v>
      </c>
      <c r="J3" s="112"/>
      <c r="K3" s="113"/>
      <c r="L3" s="114"/>
      <c r="M3" s="231">
        <f>IF(Grundeingaben!F14="","",Grundeingaben!F14)</f>
      </c>
      <c r="N3" s="229"/>
      <c r="O3" s="230"/>
      <c r="Q3" s="115" t="s">
        <v>39</v>
      </c>
      <c r="R3" s="115"/>
      <c r="S3" s="115"/>
      <c r="T3" s="115"/>
      <c r="U3" s="115"/>
      <c r="V3" s="227" t="str">
        <f>IF(Grundeingaben!C4="","",Grundeingaben!C4)</f>
        <v>Musterstadt</v>
      </c>
      <c r="W3" s="227"/>
      <c r="X3" s="227"/>
      <c r="Y3" s="227"/>
      <c r="Z3" s="227"/>
      <c r="AA3" s="227"/>
      <c r="AB3" s="227"/>
      <c r="AC3" s="115"/>
      <c r="AE3" s="109"/>
      <c r="AF3" s="109"/>
      <c r="AG3" s="109"/>
      <c r="AH3" s="116" t="s">
        <v>2</v>
      </c>
      <c r="AI3" s="224">
        <v>41883</v>
      </c>
      <c r="AJ3" s="225"/>
      <c r="AK3" s="225"/>
      <c r="AL3" s="225"/>
      <c r="AM3" s="225"/>
      <c r="AN3" s="225"/>
      <c r="AO3" s="109"/>
    </row>
    <row r="4" spans="1:41" ht="19.5" customHeight="1">
      <c r="A4" s="117" t="s">
        <v>112</v>
      </c>
      <c r="B4" s="232">
        <f>IF(Grundeingaben!C8="","",Grundeingaben!C8)</f>
      </c>
      <c r="C4" s="232"/>
      <c r="D4" s="232"/>
      <c r="E4" s="233"/>
      <c r="F4" s="111"/>
      <c r="G4" s="111"/>
      <c r="H4" s="111"/>
      <c r="I4" s="117" t="s">
        <v>151</v>
      </c>
      <c r="J4" s="118"/>
      <c r="K4" s="115"/>
      <c r="L4" s="119"/>
      <c r="M4" s="238">
        <f>IF(Grundeingaben!F15="","",Grundeingaben!F15)</f>
      </c>
      <c r="N4" s="239"/>
      <c r="O4" s="240"/>
      <c r="Q4" s="115" t="s">
        <v>40</v>
      </c>
      <c r="R4" s="115"/>
      <c r="S4" s="115"/>
      <c r="T4" s="115"/>
      <c r="U4" s="115"/>
      <c r="V4" s="210" t="str">
        <f>IF(Grundeingaben!C5="","",Grundeingaben!C5)</f>
        <v>Musterstadt 4-Bahnen</v>
      </c>
      <c r="W4" s="210"/>
      <c r="X4" s="210"/>
      <c r="Y4" s="210"/>
      <c r="Z4" s="210"/>
      <c r="AA4" s="210"/>
      <c r="AB4" s="210"/>
      <c r="AC4" s="115"/>
      <c r="AD4" s="115"/>
      <c r="AE4" s="115"/>
      <c r="AF4" s="115"/>
      <c r="AG4" s="115"/>
      <c r="AH4" s="115"/>
      <c r="AI4" s="120"/>
      <c r="AJ4" s="120"/>
      <c r="AK4" s="115"/>
      <c r="AL4" s="115"/>
      <c r="AM4" s="115"/>
      <c r="AN4" s="115"/>
      <c r="AO4" s="115"/>
    </row>
    <row r="5" spans="1:41" ht="19.5" customHeight="1">
      <c r="A5" s="121"/>
      <c r="B5" s="234"/>
      <c r="C5" s="234"/>
      <c r="D5" s="234"/>
      <c r="E5" s="235"/>
      <c r="F5" s="111"/>
      <c r="G5" s="111"/>
      <c r="H5" s="111"/>
      <c r="I5" s="117" t="s">
        <v>113</v>
      </c>
      <c r="J5" s="118"/>
      <c r="K5" s="115"/>
      <c r="L5" s="119"/>
      <c r="M5" s="238" t="str">
        <f>IF(Grundeingaben!F16="","",Grundeingaben!F16)</f>
        <v>X</v>
      </c>
      <c r="N5" s="239"/>
      <c r="O5" s="240"/>
      <c r="Q5" s="115" t="s">
        <v>41</v>
      </c>
      <c r="R5" s="115"/>
      <c r="S5" s="115"/>
      <c r="T5" s="115"/>
      <c r="U5" s="115"/>
      <c r="V5" s="226">
        <v>41883.34788321759</v>
      </c>
      <c r="W5" s="226"/>
      <c r="X5" s="226"/>
      <c r="Y5" s="226"/>
      <c r="Z5" s="226"/>
      <c r="AA5" s="226"/>
      <c r="AB5" s="226"/>
      <c r="AC5" s="115"/>
      <c r="AD5" s="109"/>
      <c r="AE5" s="109"/>
      <c r="AF5" s="109"/>
      <c r="AG5" s="109"/>
      <c r="AH5" s="116" t="s">
        <v>3</v>
      </c>
      <c r="AI5" s="226">
        <v>41883.34789849537</v>
      </c>
      <c r="AJ5" s="226"/>
      <c r="AK5" s="226"/>
      <c r="AL5" s="226"/>
      <c r="AM5" s="226"/>
      <c r="AN5" s="226"/>
      <c r="AO5" s="109"/>
    </row>
    <row r="6" spans="1:41" ht="19.5" customHeight="1">
      <c r="A6" s="122"/>
      <c r="B6" s="236"/>
      <c r="C6" s="236"/>
      <c r="D6" s="236"/>
      <c r="E6" s="237"/>
      <c r="F6" s="111"/>
      <c r="G6" s="111"/>
      <c r="H6" s="111"/>
      <c r="I6" s="123" t="s">
        <v>4</v>
      </c>
      <c r="J6" s="124"/>
      <c r="K6" s="125"/>
      <c r="L6" s="126"/>
      <c r="M6" s="241">
        <f>IF(Grundeingaben!F17="","",Grundeingaben!F17)</f>
      </c>
      <c r="N6" s="242"/>
      <c r="O6" s="243"/>
      <c r="Q6" s="115" t="s">
        <v>42</v>
      </c>
      <c r="R6" s="115"/>
      <c r="S6" s="115"/>
      <c r="T6" s="115"/>
      <c r="U6" s="115"/>
      <c r="V6" s="210">
        <f>IF(Grundeingaben!C6="","",Grundeingaben!C6)</f>
      </c>
      <c r="W6" s="210"/>
      <c r="X6" s="210"/>
      <c r="Y6" s="210"/>
      <c r="Z6" s="210"/>
      <c r="AA6" s="210"/>
      <c r="AB6" s="210"/>
      <c r="AC6" s="210"/>
      <c r="AD6" s="115"/>
      <c r="AE6" s="115"/>
      <c r="AF6" s="115"/>
      <c r="AG6" s="115"/>
      <c r="AH6" s="115"/>
      <c r="AI6" s="127" t="s">
        <v>67</v>
      </c>
      <c r="AJ6" s="101" t="str">
        <f>Grundeingaben!C9</f>
        <v>1.</v>
      </c>
      <c r="AK6" s="128"/>
      <c r="AL6" s="115"/>
      <c r="AM6" s="115"/>
      <c r="AN6" s="115"/>
      <c r="AO6" s="115"/>
    </row>
    <row r="7" ht="12.75">
      <c r="W7" s="129"/>
    </row>
    <row r="8" spans="1:41" ht="18">
      <c r="A8" s="109" t="s">
        <v>16</v>
      </c>
      <c r="B8" s="109"/>
      <c r="C8" s="214" t="str">
        <f>'MANNSCHAFTEN+SPIELER'!O3</f>
        <v>Heimmanschaft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S8" s="109" t="s">
        <v>17</v>
      </c>
      <c r="T8" s="109"/>
      <c r="U8" s="109"/>
      <c r="V8" s="109"/>
      <c r="W8" s="109"/>
      <c r="X8" s="109"/>
      <c r="Y8" s="214" t="str">
        <f>IF(übertrag!H2,VLOOKUP(übertrag!H2,Gastmannschaft,2,),"")</f>
        <v>Gastmannschaft 8</v>
      </c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</row>
    <row r="9" ht="6" customHeight="1"/>
    <row r="10" spans="1:42" ht="12.75">
      <c r="A10" s="130" t="s">
        <v>43</v>
      </c>
      <c r="B10" s="218" t="s">
        <v>146</v>
      </c>
      <c r="C10" s="212"/>
      <c r="D10" s="212"/>
      <c r="E10" s="212"/>
      <c r="F10" s="212"/>
      <c r="G10" s="212"/>
      <c r="H10" s="213"/>
      <c r="I10" s="131" t="s">
        <v>44</v>
      </c>
      <c r="J10" s="131" t="s">
        <v>45</v>
      </c>
      <c r="K10" s="215" t="s">
        <v>7</v>
      </c>
      <c r="L10" s="216"/>
      <c r="M10" s="216"/>
      <c r="N10" s="216"/>
      <c r="O10" s="217"/>
      <c r="P10" s="131" t="s">
        <v>5</v>
      </c>
      <c r="Q10" s="132" t="s">
        <v>6</v>
      </c>
      <c r="R10" s="133" t="s">
        <v>120</v>
      </c>
      <c r="S10" s="211" t="s">
        <v>43</v>
      </c>
      <c r="T10" s="212"/>
      <c r="U10" s="212"/>
      <c r="V10" s="213"/>
      <c r="W10" s="218" t="s">
        <v>146</v>
      </c>
      <c r="X10" s="212"/>
      <c r="Y10" s="212"/>
      <c r="Z10" s="212"/>
      <c r="AA10" s="212"/>
      <c r="AB10" s="213"/>
      <c r="AC10" s="131" t="s">
        <v>44</v>
      </c>
      <c r="AD10" s="215" t="s">
        <v>45</v>
      </c>
      <c r="AE10" s="216"/>
      <c r="AF10" s="216"/>
      <c r="AG10" s="216"/>
      <c r="AH10" s="217"/>
      <c r="AI10" s="131" t="s">
        <v>7</v>
      </c>
      <c r="AJ10" s="131" t="s">
        <v>5</v>
      </c>
      <c r="AK10" s="215" t="s">
        <v>6</v>
      </c>
      <c r="AL10" s="216"/>
      <c r="AM10" s="216"/>
      <c r="AN10" s="216"/>
      <c r="AO10" s="216"/>
      <c r="AP10" s="133" t="s">
        <v>120</v>
      </c>
    </row>
    <row r="11" spans="1:42" ht="27.75" customHeight="1">
      <c r="A11" s="48">
        <f>übertrag!O16</f>
        <v>0</v>
      </c>
      <c r="B11" s="219" t="str">
        <f>übertrag!Z2</f>
        <v>Spieler A1</v>
      </c>
      <c r="C11" s="220"/>
      <c r="D11" s="220"/>
      <c r="E11" s="220"/>
      <c r="F11" s="220"/>
      <c r="G11" s="220"/>
      <c r="H11" s="221"/>
      <c r="I11" s="35">
        <f>übertrag!M16</f>
        <v>0</v>
      </c>
      <c r="J11" s="40">
        <f>IF(Einzelergebnisse!C10=0,"",Einzelergebnisse!C10)</f>
        <v>260</v>
      </c>
      <c r="K11" s="207">
        <f>IF(Einzelergebnisse!D10=0,"",Einzelergebnisse!D10)</f>
        <v>111</v>
      </c>
      <c r="L11" s="208"/>
      <c r="M11" s="208"/>
      <c r="N11" s="208"/>
      <c r="O11" s="209"/>
      <c r="P11" s="41">
        <f>IF(AND(J11="",K11=""),"",Einzelergebnisse!E10)</f>
        <v>4</v>
      </c>
      <c r="Q11" s="91">
        <f>IF(Einzelergebnisse!F10=0,"",Einzelergebnisse!F10)</f>
        <v>371</v>
      </c>
      <c r="R11" s="102">
        <v>3</v>
      </c>
      <c r="S11" s="222">
        <f>IF(übertrag!O2="",übertrag!P2,übertrag!O2)</f>
        <v>0</v>
      </c>
      <c r="T11" s="222"/>
      <c r="U11" s="222"/>
      <c r="V11" s="223"/>
      <c r="W11" s="219" t="str">
        <f>IF(übertrag!K2="",übertrag!L2,übertrag!K2)</f>
        <v>Spieler 1</v>
      </c>
      <c r="X11" s="220"/>
      <c r="Y11" s="220"/>
      <c r="Z11" s="220"/>
      <c r="AA11" s="220"/>
      <c r="AB11" s="221"/>
      <c r="AC11" s="39">
        <f>IF(übertrag!M2="",übertrag!N2,übertrag!M2)</f>
        <v>0</v>
      </c>
      <c r="AD11" s="207">
        <f>IF(Einzelergebnisse!J10=0,"",Einzelergebnisse!J10)</f>
        <v>265</v>
      </c>
      <c r="AE11" s="208"/>
      <c r="AF11" s="208"/>
      <c r="AG11" s="208"/>
      <c r="AH11" s="209"/>
      <c r="AI11" s="41">
        <f>IF(Einzelergebnisse!K10=0,"",Einzelergebnisse!K10)</f>
        <v>100</v>
      </c>
      <c r="AJ11" s="41">
        <f>IF(AND(AD11="",AI11=""),"",Einzelergebnisse!L10)</f>
        <v>8</v>
      </c>
      <c r="AK11" s="207">
        <f>IF(Einzelergebnisse!M10=0,"",Einzelergebnisse!M10)</f>
        <v>365</v>
      </c>
      <c r="AL11" s="208"/>
      <c r="AM11" s="208"/>
      <c r="AN11" s="208"/>
      <c r="AO11" s="208"/>
      <c r="AP11" s="102">
        <v>3</v>
      </c>
    </row>
    <row r="12" spans="1:42" ht="27.75" customHeight="1">
      <c r="A12" s="48">
        <f>übertrag!O17</f>
        <v>0</v>
      </c>
      <c r="B12" s="219" t="str">
        <f>übertrag!Z3</f>
        <v>Spieler A2</v>
      </c>
      <c r="C12" s="220"/>
      <c r="D12" s="220"/>
      <c r="E12" s="220"/>
      <c r="F12" s="220"/>
      <c r="G12" s="220"/>
      <c r="H12" s="221"/>
      <c r="I12" s="35">
        <f>übertrag!M17</f>
        <v>0</v>
      </c>
      <c r="J12" s="40">
        <f>IF(Einzelergebnisse!C17=0,"",Einzelergebnisse!C17)</f>
        <v>244</v>
      </c>
      <c r="K12" s="207">
        <f>IF(Einzelergebnisse!D17=0,"",Einzelergebnisse!D17)</f>
        <v>110</v>
      </c>
      <c r="L12" s="208"/>
      <c r="M12" s="208"/>
      <c r="N12" s="208"/>
      <c r="O12" s="209"/>
      <c r="P12" s="41">
        <f>IF(AND(J12="",K12=""),"",Einzelergebnisse!E17)</f>
        <v>7</v>
      </c>
      <c r="Q12" s="91">
        <f>IF(Einzelergebnisse!F17=0,"",Einzelergebnisse!F17)</f>
        <v>354</v>
      </c>
      <c r="R12" s="102">
        <v>4</v>
      </c>
      <c r="S12" s="222">
        <f>IF(übertrag!O3="",übertrag!P3,übertrag!O3)</f>
        <v>0</v>
      </c>
      <c r="T12" s="222"/>
      <c r="U12" s="222"/>
      <c r="V12" s="223"/>
      <c r="W12" s="219" t="str">
        <f>IF(übertrag!K3="",übertrag!L3,übertrag!K3)</f>
        <v>Spieler 2</v>
      </c>
      <c r="X12" s="220"/>
      <c r="Y12" s="220"/>
      <c r="Z12" s="220"/>
      <c r="AA12" s="220"/>
      <c r="AB12" s="221"/>
      <c r="AC12" s="39">
        <f>IF(übertrag!M3="",übertrag!N3,übertrag!M3)</f>
        <v>0</v>
      </c>
      <c r="AD12" s="207">
        <f>IF(Einzelergebnisse!J17=0,"",Einzelergebnisse!J17)</f>
        <v>264</v>
      </c>
      <c r="AE12" s="208"/>
      <c r="AF12" s="208"/>
      <c r="AG12" s="208"/>
      <c r="AH12" s="209"/>
      <c r="AI12" s="41">
        <f>IF(Einzelergebnisse!K17=0,"",Einzelergebnisse!K17)</f>
        <v>101</v>
      </c>
      <c r="AJ12" s="41">
        <f>IF(AND(AD12="",AI12=""),"",Einzelergebnisse!L17)</f>
        <v>8</v>
      </c>
      <c r="AK12" s="207">
        <f>IF(Einzelergebnisse!M17=0,"",Einzelergebnisse!M17)</f>
        <v>365</v>
      </c>
      <c r="AL12" s="208"/>
      <c r="AM12" s="208"/>
      <c r="AN12" s="208"/>
      <c r="AO12" s="208"/>
      <c r="AP12" s="102">
        <v>2</v>
      </c>
    </row>
    <row r="13" spans="1:42" ht="27.75" customHeight="1">
      <c r="A13" s="48">
        <f>übertrag!O18</f>
        <v>0</v>
      </c>
      <c r="B13" s="219" t="str">
        <f>übertrag!Z4</f>
        <v>Spieler A3</v>
      </c>
      <c r="C13" s="220"/>
      <c r="D13" s="220"/>
      <c r="E13" s="220"/>
      <c r="F13" s="220"/>
      <c r="G13" s="220"/>
      <c r="H13" s="221"/>
      <c r="I13" s="35">
        <f>übertrag!M18</f>
        <v>0</v>
      </c>
      <c r="J13" s="40">
        <f>IF(Einzelergebnisse!C24=0,"",Einzelergebnisse!C24)</f>
        <v>280</v>
      </c>
      <c r="K13" s="207">
        <f>IF(Einzelergebnisse!D24=0,"",Einzelergebnisse!D24)</f>
        <v>130</v>
      </c>
      <c r="L13" s="208"/>
      <c r="M13" s="208"/>
      <c r="N13" s="208"/>
      <c r="O13" s="209"/>
      <c r="P13" s="41">
        <f>IF(AND(J13="",K13=""),"",Einzelergebnisse!E24)</f>
        <v>1</v>
      </c>
      <c r="Q13" s="91">
        <f>IF(Einzelergebnisse!F24=0,"",Einzelergebnisse!F24)</f>
        <v>410</v>
      </c>
      <c r="R13" s="102">
        <v>1</v>
      </c>
      <c r="S13" s="222">
        <f>IF(übertrag!O4="",übertrag!P4,übertrag!O4)</f>
        <v>0</v>
      </c>
      <c r="T13" s="222"/>
      <c r="U13" s="222"/>
      <c r="V13" s="223"/>
      <c r="W13" s="219" t="str">
        <f>IF(übertrag!K4="",übertrag!L4,übertrag!K4)</f>
        <v>Spieler 4</v>
      </c>
      <c r="X13" s="220"/>
      <c r="Y13" s="220"/>
      <c r="Z13" s="220"/>
      <c r="AA13" s="220"/>
      <c r="AB13" s="221"/>
      <c r="AC13" s="39">
        <f>IF(übertrag!M4="",übertrag!N4,übertrag!M4)</f>
        <v>0</v>
      </c>
      <c r="AD13" s="207">
        <f>IF(Einzelergebnisse!J24=0,"",Einzelergebnisse!J24)</f>
        <v>243</v>
      </c>
      <c r="AE13" s="208"/>
      <c r="AF13" s="208"/>
      <c r="AG13" s="208"/>
      <c r="AH13" s="209"/>
      <c r="AI13" s="41">
        <f>IF(Einzelergebnisse!K24=0,"",Einzelergebnisse!K24)</f>
        <v>113</v>
      </c>
      <c r="AJ13" s="41">
        <f>IF(AND(AD13="",AI13=""),"",Einzelergebnisse!L24)</f>
        <v>9</v>
      </c>
      <c r="AK13" s="207">
        <f>IF(Einzelergebnisse!M24=0,"",Einzelergebnisse!M24)</f>
        <v>356</v>
      </c>
      <c r="AL13" s="208"/>
      <c r="AM13" s="208"/>
      <c r="AN13" s="208"/>
      <c r="AO13" s="208"/>
      <c r="AP13" s="102">
        <v>4</v>
      </c>
    </row>
    <row r="14" spans="1:42" ht="27.75" customHeight="1">
      <c r="A14" s="48">
        <f>übertrag!O19</f>
        <v>0</v>
      </c>
      <c r="B14" s="219" t="str">
        <f>übertrag!Z5</f>
        <v>Spieler A4</v>
      </c>
      <c r="C14" s="220"/>
      <c r="D14" s="220"/>
      <c r="E14" s="220"/>
      <c r="F14" s="220"/>
      <c r="G14" s="220"/>
      <c r="H14" s="221"/>
      <c r="I14" s="35">
        <f>übertrag!M19</f>
        <v>0</v>
      </c>
      <c r="J14" s="40">
        <f>IF(Einzelergebnisse!C31=0,"",Einzelergebnisse!C31)</f>
        <v>261</v>
      </c>
      <c r="K14" s="207">
        <f>IF(Einzelergebnisse!D31=0,"",Einzelergebnisse!D31)</f>
        <v>114</v>
      </c>
      <c r="L14" s="208"/>
      <c r="M14" s="208"/>
      <c r="N14" s="208"/>
      <c r="O14" s="209"/>
      <c r="P14" s="41">
        <f>IF(AND(J14="",K14=""),"",Einzelergebnisse!E31)</f>
        <v>5</v>
      </c>
      <c r="Q14" s="91">
        <f>IF(Einzelergebnisse!F31=0,"",Einzelergebnisse!F31)</f>
        <v>375</v>
      </c>
      <c r="R14" s="102">
        <v>2</v>
      </c>
      <c r="S14" s="222">
        <f>IF(übertrag!O5="",übertrag!P5,übertrag!O5)</f>
        <v>0</v>
      </c>
      <c r="T14" s="222"/>
      <c r="U14" s="222"/>
      <c r="V14" s="223"/>
      <c r="W14" s="219" t="str">
        <f>IF(übertrag!K5="",übertrag!L5,übertrag!K5)</f>
        <v>Spieler 3</v>
      </c>
      <c r="X14" s="220"/>
      <c r="Y14" s="220"/>
      <c r="Z14" s="220"/>
      <c r="AA14" s="220"/>
      <c r="AB14" s="221"/>
      <c r="AC14" s="39">
        <f>IF(übertrag!M5="",übertrag!N5,übertrag!M5)</f>
        <v>0</v>
      </c>
      <c r="AD14" s="207">
        <f>IF(Einzelergebnisse!J31=0,"",Einzelergebnisse!J31)</f>
        <v>282</v>
      </c>
      <c r="AE14" s="208"/>
      <c r="AF14" s="208"/>
      <c r="AG14" s="208"/>
      <c r="AH14" s="209"/>
      <c r="AI14" s="41">
        <f>IF(Einzelergebnisse!K31=0,"",Einzelergebnisse!K31)</f>
        <v>136</v>
      </c>
      <c r="AJ14" s="41">
        <f>IF(AND(AD14="",AI14=""),"",Einzelergebnisse!L31)</f>
        <v>0</v>
      </c>
      <c r="AK14" s="207">
        <f>IF(Einzelergebnisse!M31=0,"",Einzelergebnisse!M31)</f>
        <v>418</v>
      </c>
      <c r="AL14" s="208"/>
      <c r="AM14" s="208"/>
      <c r="AN14" s="208"/>
      <c r="AO14" s="208"/>
      <c r="AP14" s="102">
        <v>1</v>
      </c>
    </row>
    <row r="15" spans="1:44" ht="27.75" customHeight="1">
      <c r="A15" s="48">
        <f>übertrag!O20</f>
        <v>0</v>
      </c>
      <c r="B15" s="219">
        <f>übertrag!Z6</f>
        <v>0</v>
      </c>
      <c r="C15" s="220"/>
      <c r="D15" s="220"/>
      <c r="E15" s="220"/>
      <c r="F15" s="220"/>
      <c r="G15" s="220"/>
      <c r="H15" s="221"/>
      <c r="I15" s="35">
        <f>übertrag!M20</f>
        <v>0</v>
      </c>
      <c r="J15" s="40">
        <f>IF(Einzelergebnisse!C38=0,"",Einzelergebnisse!C38)</f>
      </c>
      <c r="K15" s="207">
        <f>IF(Einzelergebnisse!D38=0,"",Einzelergebnisse!D38)</f>
      </c>
      <c r="L15" s="208"/>
      <c r="M15" s="208"/>
      <c r="N15" s="208"/>
      <c r="O15" s="209"/>
      <c r="P15" s="41">
        <f>IF(AND(J15="",K15=""),"",Einzelergebnisse!E38)</f>
      </c>
      <c r="Q15" s="91">
        <f>IF(Einzelergebnisse!F38=0,"",Einzelergebnisse!F38)</f>
      </c>
      <c r="R15" s="102"/>
      <c r="S15" s="222">
        <f>IF(übertrag!O6="",übertrag!P6,übertrag!O6)</f>
        <v>0</v>
      </c>
      <c r="T15" s="222"/>
      <c r="U15" s="222"/>
      <c r="V15" s="223"/>
      <c r="W15" s="219">
        <f>IF(übertrag!K6="",übertrag!L6,übertrag!K6)</f>
        <v>0</v>
      </c>
      <c r="X15" s="220"/>
      <c r="Y15" s="220"/>
      <c r="Z15" s="220"/>
      <c r="AA15" s="220"/>
      <c r="AB15" s="221"/>
      <c r="AC15" s="39">
        <f>IF(übertrag!M6="",übertrag!N6,übertrag!M6)</f>
        <v>0</v>
      </c>
      <c r="AD15" s="207">
        <f>IF(Einzelergebnisse!J38=0,"",Einzelergebnisse!J38)</f>
      </c>
      <c r="AE15" s="208"/>
      <c r="AF15" s="208"/>
      <c r="AG15" s="208"/>
      <c r="AH15" s="209"/>
      <c r="AI15" s="41">
        <f>IF(Einzelergebnisse!K38=0,"",Einzelergebnisse!K38)</f>
      </c>
      <c r="AJ15" s="41">
        <f>IF(AND(AD15="",AI15=""),"",Einzelergebnisse!L38)</f>
      </c>
      <c r="AK15" s="207">
        <f>IF(Einzelergebnisse!M38=0,"",Einzelergebnisse!M38)</f>
      </c>
      <c r="AL15" s="208"/>
      <c r="AM15" s="208"/>
      <c r="AN15" s="208"/>
      <c r="AO15" s="208"/>
      <c r="AP15" s="102"/>
      <c r="AR15" s="134"/>
    </row>
    <row r="16" spans="1:45" ht="27.75" customHeight="1">
      <c r="A16" s="48">
        <f>übertrag!O21</f>
        <v>0</v>
      </c>
      <c r="B16" s="219">
        <f>übertrag!Z7</f>
        <v>0</v>
      </c>
      <c r="C16" s="220"/>
      <c r="D16" s="220"/>
      <c r="E16" s="220"/>
      <c r="F16" s="220"/>
      <c r="G16" s="220"/>
      <c r="H16" s="221"/>
      <c r="I16" s="35">
        <f>übertrag!M21</f>
        <v>0</v>
      </c>
      <c r="J16" s="40">
        <f>IF(Einzelergebnisse!C45=0,"",Einzelergebnisse!C45)</f>
      </c>
      <c r="K16" s="207">
        <f>IF(Einzelergebnisse!D45=0,"",Einzelergebnisse!D45)</f>
      </c>
      <c r="L16" s="208"/>
      <c r="M16" s="208"/>
      <c r="N16" s="208"/>
      <c r="O16" s="209"/>
      <c r="P16" s="41">
        <f>IF(AND(J16="",K16=""),"",Einzelergebnisse!E45)</f>
      </c>
      <c r="Q16" s="91">
        <f>IF(Einzelergebnisse!F45=0,"",Einzelergebnisse!F45)</f>
      </c>
      <c r="R16" s="102"/>
      <c r="S16" s="222">
        <f>IF(übertrag!O7="",übertrag!P7,übertrag!O7)</f>
        <v>0</v>
      </c>
      <c r="T16" s="222"/>
      <c r="U16" s="222"/>
      <c r="V16" s="223"/>
      <c r="W16" s="219">
        <f>IF(übertrag!K7="",übertrag!L7,übertrag!K7)</f>
        <v>0</v>
      </c>
      <c r="X16" s="220"/>
      <c r="Y16" s="220"/>
      <c r="Z16" s="220"/>
      <c r="AA16" s="220"/>
      <c r="AB16" s="221"/>
      <c r="AC16" s="39">
        <f>IF(übertrag!M7="",übertrag!N7,übertrag!M7)</f>
        <v>0</v>
      </c>
      <c r="AD16" s="207">
        <f>IF(Einzelergebnisse!J45=0,"",Einzelergebnisse!J45)</f>
      </c>
      <c r="AE16" s="208"/>
      <c r="AF16" s="208"/>
      <c r="AG16" s="208"/>
      <c r="AH16" s="209"/>
      <c r="AI16" s="41">
        <f>IF(Einzelergebnisse!K45=0,"",Einzelergebnisse!K45)</f>
      </c>
      <c r="AJ16" s="41">
        <f>IF(AND(AD16="",AI16=""),"",Einzelergebnisse!L45)</f>
      </c>
      <c r="AK16" s="207">
        <f>IF(Einzelergebnisse!M45=0,"",Einzelergebnisse!M45)</f>
      </c>
      <c r="AL16" s="208"/>
      <c r="AM16" s="208"/>
      <c r="AN16" s="208"/>
      <c r="AO16" s="208"/>
      <c r="AP16" s="102"/>
      <c r="AS16" s="107" t="s">
        <v>71</v>
      </c>
    </row>
    <row r="17" spans="1:42" ht="27.75" customHeight="1">
      <c r="A17" s="48">
        <f>übertrag!O22</f>
        <v>0</v>
      </c>
      <c r="B17" s="219">
        <f>übertrag!Z8</f>
        <v>0</v>
      </c>
      <c r="C17" s="220"/>
      <c r="D17" s="220"/>
      <c r="E17" s="220"/>
      <c r="F17" s="220"/>
      <c r="G17" s="220"/>
      <c r="H17" s="221"/>
      <c r="I17" s="35">
        <f>übertrag!M22</f>
        <v>0</v>
      </c>
      <c r="J17" s="40">
        <f>IF(Einzelergebnisse!C52=0,"",Einzelergebnisse!C52)</f>
      </c>
      <c r="K17" s="207">
        <f>IF(Einzelergebnisse!D52=0,"",Einzelergebnisse!D52)</f>
      </c>
      <c r="L17" s="208"/>
      <c r="M17" s="208"/>
      <c r="N17" s="208"/>
      <c r="O17" s="209"/>
      <c r="P17" s="41">
        <f>IF(AND(J17="",K17=""),"",Einzelergebnisse!E52)</f>
      </c>
      <c r="Q17" s="91">
        <f>IF(Einzelergebnisse!F52=0,"",Einzelergebnisse!F52)</f>
      </c>
      <c r="R17" s="102"/>
      <c r="S17" s="222">
        <f>IF(übertrag!O8="",übertrag!P8,übertrag!O8)</f>
        <v>0</v>
      </c>
      <c r="T17" s="222"/>
      <c r="U17" s="222"/>
      <c r="V17" s="223"/>
      <c r="W17" s="219">
        <f>IF(übertrag!K8="",übertrag!L8,übertrag!K8)</f>
        <v>0</v>
      </c>
      <c r="X17" s="220"/>
      <c r="Y17" s="220"/>
      <c r="Z17" s="220"/>
      <c r="AA17" s="220"/>
      <c r="AB17" s="221"/>
      <c r="AC17" s="39">
        <f>IF(übertrag!M8="",übertrag!N8,übertrag!M8)</f>
        <v>0</v>
      </c>
      <c r="AD17" s="207">
        <f>IF(Einzelergebnisse!J52=0,"",Einzelergebnisse!J52)</f>
      </c>
      <c r="AE17" s="208"/>
      <c r="AF17" s="208"/>
      <c r="AG17" s="208"/>
      <c r="AH17" s="209"/>
      <c r="AI17" s="41">
        <f>IF(Einzelergebnisse!K52=0,"",Einzelergebnisse!K52)</f>
      </c>
      <c r="AJ17" s="41">
        <f>IF(AND(AD17="",AI17=""),"",Einzelergebnisse!L52)</f>
      </c>
      <c r="AK17" s="207">
        <f>IF(Einzelergebnisse!M52=0,"",Einzelergebnisse!M52)</f>
      </c>
      <c r="AL17" s="208"/>
      <c r="AM17" s="208"/>
      <c r="AN17" s="208"/>
      <c r="AO17" s="208"/>
      <c r="AP17" s="102"/>
    </row>
    <row r="18" spans="1:42" ht="27.75" customHeight="1" thickBot="1">
      <c r="A18" s="48">
        <f>übertrag!O23</f>
        <v>0</v>
      </c>
      <c r="B18" s="219">
        <f>übertrag!Z9</f>
        <v>0</v>
      </c>
      <c r="C18" s="220"/>
      <c r="D18" s="220"/>
      <c r="E18" s="220"/>
      <c r="F18" s="220"/>
      <c r="G18" s="220"/>
      <c r="H18" s="221"/>
      <c r="I18" s="35">
        <f>übertrag!M23</f>
        <v>0</v>
      </c>
      <c r="J18" s="40">
        <f>IF(Einzelergebnisse!C59=0,"",Einzelergebnisse!C59)</f>
      </c>
      <c r="K18" s="207">
        <f>IF(Einzelergebnisse!D59=0,"",Einzelergebnisse!D59)</f>
      </c>
      <c r="L18" s="208"/>
      <c r="M18" s="208"/>
      <c r="N18" s="208"/>
      <c r="O18" s="209"/>
      <c r="P18" s="41">
        <f>IF(AND(J18="",K18=""),"",Einzelergebnisse!E59)</f>
      </c>
      <c r="Q18" s="91">
        <f>IF(Einzelergebnisse!F59=0,"",Einzelergebnisse!F59)</f>
      </c>
      <c r="R18" s="103"/>
      <c r="S18" s="222">
        <f>IF(übertrag!O9="",übertrag!P9,übertrag!O9)</f>
        <v>0</v>
      </c>
      <c r="T18" s="222"/>
      <c r="U18" s="222"/>
      <c r="V18" s="223"/>
      <c r="W18" s="219">
        <f>IF(übertrag!K9="",übertrag!L9,übertrag!K9)</f>
        <v>0</v>
      </c>
      <c r="X18" s="220"/>
      <c r="Y18" s="220"/>
      <c r="Z18" s="220"/>
      <c r="AA18" s="220"/>
      <c r="AB18" s="221"/>
      <c r="AC18" s="39">
        <f>IF(übertrag!M9="",übertrag!N9,übertrag!M9)</f>
        <v>0</v>
      </c>
      <c r="AD18" s="207">
        <f>IF(Einzelergebnisse!J59=0,"",Einzelergebnisse!J59)</f>
      </c>
      <c r="AE18" s="208"/>
      <c r="AF18" s="208"/>
      <c r="AG18" s="208"/>
      <c r="AH18" s="209"/>
      <c r="AI18" s="41">
        <f>IF(Einzelergebnisse!K59=0,"",Einzelergebnisse!K59)</f>
      </c>
      <c r="AJ18" s="41">
        <f>IF(AND(AD18="",AI18=""),"",Einzelergebnisse!L59)</f>
      </c>
      <c r="AK18" s="207">
        <f>IF(Einzelergebnisse!M59=0,"",Einzelergebnisse!M59)</f>
      </c>
      <c r="AL18" s="208"/>
      <c r="AM18" s="208"/>
      <c r="AN18" s="208"/>
      <c r="AO18" s="208"/>
      <c r="AP18" s="102"/>
    </row>
    <row r="19" spans="1:42" ht="30" customHeight="1" thickBot="1">
      <c r="A19" s="90" t="s">
        <v>69</v>
      </c>
      <c r="B19" s="187">
        <f>SUM(Q19-AK19)</f>
        <v>6</v>
      </c>
      <c r="C19" s="135"/>
      <c r="D19" s="135"/>
      <c r="E19" s="135"/>
      <c r="F19" s="135"/>
      <c r="G19" s="135"/>
      <c r="H19" s="136"/>
      <c r="I19" s="42"/>
      <c r="J19" s="89">
        <f>SUM(J11:J18)</f>
        <v>1045</v>
      </c>
      <c r="K19" s="247">
        <f>SUM(K11:O18)</f>
        <v>465</v>
      </c>
      <c r="L19" s="251"/>
      <c r="M19" s="251"/>
      <c r="N19" s="251"/>
      <c r="O19" s="252"/>
      <c r="P19" s="42">
        <f>SUM(P11:P18)</f>
        <v>17</v>
      </c>
      <c r="Q19" s="104">
        <f>SUM(Q11:Q18)</f>
        <v>1510</v>
      </c>
      <c r="R19" s="137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42"/>
      <c r="AD19" s="247">
        <f>SUM(AD11:AH18)</f>
        <v>1054</v>
      </c>
      <c r="AE19" s="248"/>
      <c r="AF19" s="248"/>
      <c r="AG19" s="248"/>
      <c r="AH19" s="249"/>
      <c r="AI19" s="42">
        <f>SUM(AI11:AI18)</f>
        <v>450</v>
      </c>
      <c r="AJ19" s="42">
        <f>SUM(AJ11:AJ18)</f>
        <v>25</v>
      </c>
      <c r="AK19" s="260">
        <f>SUM(AK11:AO18)</f>
        <v>1504</v>
      </c>
      <c r="AL19" s="261"/>
      <c r="AM19" s="261"/>
      <c r="AN19" s="261"/>
      <c r="AO19" s="261"/>
      <c r="AP19" s="137"/>
    </row>
    <row r="20" spans="5:40" ht="12.75">
      <c r="E20" s="138" t="s">
        <v>8</v>
      </c>
      <c r="F20" s="139"/>
      <c r="G20" s="140" t="s">
        <v>9</v>
      </c>
      <c r="L20" s="138" t="s">
        <v>8</v>
      </c>
      <c r="M20" s="139"/>
      <c r="N20" s="140" t="s">
        <v>9</v>
      </c>
      <c r="S20" s="138" t="s">
        <v>8</v>
      </c>
      <c r="T20" s="139"/>
      <c r="U20" s="140" t="s">
        <v>9</v>
      </c>
      <c r="Y20" s="138" t="s">
        <v>8</v>
      </c>
      <c r="Z20" s="139"/>
      <c r="AA20" s="140" t="s">
        <v>9</v>
      </c>
      <c r="AE20" s="138" t="s">
        <v>8</v>
      </c>
      <c r="AF20" s="139"/>
      <c r="AG20" s="140" t="s">
        <v>9</v>
      </c>
      <c r="AL20" s="138" t="s">
        <v>8</v>
      </c>
      <c r="AM20" s="139"/>
      <c r="AN20" s="140" t="s">
        <v>9</v>
      </c>
    </row>
    <row r="21" spans="3:40" ht="10.5" customHeight="1">
      <c r="C21" s="13" t="s">
        <v>10</v>
      </c>
      <c r="E21" s="141" t="str">
        <f>IF(Grundeingaben!C11="","",Grundeingaben!C11)</f>
        <v>x</v>
      </c>
      <c r="F21" s="142"/>
      <c r="G21" s="143">
        <f>IF(Grundeingaben!D11="","",Grundeingaben!D11)</f>
      </c>
      <c r="J21" s="15" t="s">
        <v>11</v>
      </c>
      <c r="L21" s="141" t="str">
        <f>IF(Grundeingaben!C12="","",Grundeingaben!C12)</f>
        <v>x</v>
      </c>
      <c r="M21" s="144"/>
      <c r="N21" s="143" t="str">
        <f>IF(Grundeingaben!D12="","",Grundeingaben!D12)</f>
        <v> </v>
      </c>
      <c r="Q21" s="13" t="s">
        <v>12</v>
      </c>
      <c r="S21" s="143" t="str">
        <f>IF(Grundeingaben!C13="","",Grundeingaben!C13)</f>
        <v> </v>
      </c>
      <c r="T21" s="144"/>
      <c r="U21" s="143" t="str">
        <f>IF(Grundeingaben!D13="","",Grundeingaben!D13)</f>
        <v>x</v>
      </c>
      <c r="W21" s="13" t="s">
        <v>13</v>
      </c>
      <c r="Y21" s="143" t="str">
        <f>IF(Grundeingaben!C14="","",Grundeingaben!C14)</f>
        <v>  </v>
      </c>
      <c r="Z21" s="144"/>
      <c r="AA21" s="143" t="str">
        <f>IF(Grundeingaben!D14="","",Grundeingaben!D14)</f>
        <v>x</v>
      </c>
      <c r="AC21" s="13" t="s">
        <v>34</v>
      </c>
      <c r="AE21" s="143" t="str">
        <f>IF(Grundeingaben!C15="","",Grundeingaben!C15)</f>
        <v> </v>
      </c>
      <c r="AF21" s="144"/>
      <c r="AG21" s="143" t="str">
        <f>IF(Grundeingaben!D15="","",Grundeingaben!D15)</f>
        <v>x</v>
      </c>
      <c r="AJ21" s="13" t="s">
        <v>14</v>
      </c>
      <c r="AL21" s="145">
        <f>IF(Grundeingaben!C16="","",Grundeingaben!C16)</f>
      </c>
      <c r="AM21" s="144"/>
      <c r="AN21" s="143" t="str">
        <f>IF(Grundeingaben!D16="","",Grundeingaben!D16)</f>
        <v>x</v>
      </c>
    </row>
    <row r="22" spans="3:40" ht="10.5" customHeight="1">
      <c r="C22" s="13"/>
      <c r="E22" s="182"/>
      <c r="F22" s="142"/>
      <c r="G22" s="142"/>
      <c r="J22" s="15"/>
      <c r="L22" s="182"/>
      <c r="M22" s="144"/>
      <c r="N22" s="142"/>
      <c r="Q22" s="13"/>
      <c r="S22" s="142"/>
      <c r="T22" s="144"/>
      <c r="U22" s="142"/>
      <c r="W22" s="13"/>
      <c r="Y22" s="142"/>
      <c r="Z22" s="144"/>
      <c r="AA22" s="142"/>
      <c r="AC22" s="13"/>
      <c r="AE22" s="142"/>
      <c r="AF22" s="144"/>
      <c r="AG22" s="142"/>
      <c r="AJ22" s="13"/>
      <c r="AL22" s="183"/>
      <c r="AM22" s="144"/>
      <c r="AN22" s="142"/>
    </row>
    <row r="23" spans="1:40" ht="10.5" customHeight="1">
      <c r="A23" s="107" t="s">
        <v>144</v>
      </c>
      <c r="C23" s="13"/>
      <c r="D23" s="253" t="str">
        <f>Grundeingaben!C19</f>
        <v>Syndur Top</v>
      </c>
      <c r="E23" s="254"/>
      <c r="F23" s="254"/>
      <c r="G23" s="254"/>
      <c r="H23" s="254"/>
      <c r="I23" s="254"/>
      <c r="J23" s="254"/>
      <c r="K23" s="254"/>
      <c r="L23" s="254"/>
      <c r="M23" s="254"/>
      <c r="N23" s="255"/>
      <c r="Q23" s="13"/>
      <c r="S23" s="142"/>
      <c r="T23" s="144"/>
      <c r="U23" s="142"/>
      <c r="W23" s="13"/>
      <c r="Y23" s="142"/>
      <c r="Z23" s="144"/>
      <c r="AA23" s="142"/>
      <c r="AC23" s="13"/>
      <c r="AE23" s="142"/>
      <c r="AF23" s="144"/>
      <c r="AG23" s="142"/>
      <c r="AJ23" s="13"/>
      <c r="AL23" s="183"/>
      <c r="AM23" s="144"/>
      <c r="AN23" s="142"/>
    </row>
    <row r="24" ht="8.25" customHeight="1"/>
    <row r="25" spans="1:42" ht="15.75" customHeight="1">
      <c r="A25" s="250" t="s">
        <v>63</v>
      </c>
      <c r="B25" s="250"/>
      <c r="C25" s="244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</row>
    <row r="26" spans="1:42" ht="15.75" customHeight="1">
      <c r="A26" s="244"/>
      <c r="B26" s="245"/>
      <c r="C26" s="256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</row>
    <row r="27" spans="1:41" ht="15.75" customHeight="1">
      <c r="A27"/>
      <c r="B27"/>
      <c r="C27"/>
      <c r="D27"/>
      <c r="E27" s="191" t="s">
        <v>8</v>
      </c>
      <c r="F27" s="192"/>
      <c r="G27" s="192" t="s">
        <v>9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 s="191" t="s">
        <v>8</v>
      </c>
      <c r="AF27" s="193"/>
      <c r="AG27" s="192" t="s">
        <v>9</v>
      </c>
      <c r="AH27" s="193"/>
      <c r="AI27"/>
      <c r="AJ27" s="111"/>
      <c r="AK27" s="111"/>
      <c r="AL27" s="188"/>
      <c r="AM27" s="189"/>
      <c r="AN27" s="190"/>
      <c r="AO27" s="111"/>
    </row>
    <row r="28" spans="1:41" ht="10.5" customHeight="1">
      <c r="A28"/>
      <c r="B28" s="258" t="s">
        <v>149</v>
      </c>
      <c r="C28" s="258"/>
      <c r="D28"/>
      <c r="E28" s="194" t="s">
        <v>71</v>
      </c>
      <c r="F28" s="16"/>
      <c r="G28" s="194" t="s">
        <v>71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59" t="s">
        <v>149</v>
      </c>
      <c r="AC28" s="259"/>
      <c r="AD28"/>
      <c r="AE28" s="194" t="s">
        <v>71</v>
      </c>
      <c r="AF28" s="16"/>
      <c r="AG28" s="194" t="s">
        <v>71</v>
      </c>
      <c r="AH28"/>
      <c r="AI28"/>
      <c r="AJ28" s="15"/>
      <c r="AK28" s="111"/>
      <c r="AL28" s="183"/>
      <c r="AM28" s="142"/>
      <c r="AN28" s="142"/>
      <c r="AO28" s="111"/>
    </row>
    <row r="29" spans="1:42" ht="23.25" customHeight="1">
      <c r="A29" s="146"/>
      <c r="B29" s="147" t="s">
        <v>16</v>
      </c>
      <c r="C29" s="204"/>
      <c r="D29" s="204"/>
      <c r="E29" s="204"/>
      <c r="F29" s="204"/>
      <c r="G29" s="204"/>
      <c r="H29" s="204"/>
      <c r="I29" s="204"/>
      <c r="J29" s="204"/>
      <c r="K29" s="109"/>
      <c r="L29" s="146"/>
      <c r="M29" s="109"/>
      <c r="N29" s="109"/>
      <c r="O29" s="109"/>
      <c r="P29" s="109"/>
      <c r="Q29" s="147" t="s">
        <v>46</v>
      </c>
      <c r="R29" s="109"/>
      <c r="S29" s="204"/>
      <c r="T29" s="204"/>
      <c r="U29" s="204"/>
      <c r="V29" s="204"/>
      <c r="W29" s="204"/>
      <c r="X29" s="204"/>
      <c r="Y29" s="204"/>
      <c r="Z29" s="204"/>
      <c r="AA29" s="204"/>
      <c r="AB29" s="109"/>
      <c r="AC29" s="147" t="s">
        <v>17</v>
      </c>
      <c r="AD29" s="109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</row>
  </sheetData>
  <sheetProtection password="8C3B" sheet="1" objects="1" scenarios="1" selectLockedCells="1"/>
  <mergeCells count="87">
    <mergeCell ref="A26:B26"/>
    <mergeCell ref="C26:AP26"/>
    <mergeCell ref="B28:C28"/>
    <mergeCell ref="AB28:AC28"/>
    <mergeCell ref="AK18:AO18"/>
    <mergeCell ref="S18:V18"/>
    <mergeCell ref="K18:O18"/>
    <mergeCell ref="W18:AB18"/>
    <mergeCell ref="AD18:AH18"/>
    <mergeCell ref="AK19:AO19"/>
    <mergeCell ref="A25:B25"/>
    <mergeCell ref="K17:O17"/>
    <mergeCell ref="K19:O19"/>
    <mergeCell ref="B16:H16"/>
    <mergeCell ref="B17:H17"/>
    <mergeCell ref="D23:N23"/>
    <mergeCell ref="K16:O16"/>
    <mergeCell ref="W14:AB14"/>
    <mergeCell ref="W15:AB15"/>
    <mergeCell ref="S16:V16"/>
    <mergeCell ref="W16:AB16"/>
    <mergeCell ref="C25:AP25"/>
    <mergeCell ref="S19:AB19"/>
    <mergeCell ref="S17:V17"/>
    <mergeCell ref="W17:AB17"/>
    <mergeCell ref="B18:H18"/>
    <mergeCell ref="AD19:AH19"/>
    <mergeCell ref="B15:H15"/>
    <mergeCell ref="B14:H14"/>
    <mergeCell ref="K14:O14"/>
    <mergeCell ref="S14:V14"/>
    <mergeCell ref="S15:V15"/>
    <mergeCell ref="K15:O15"/>
    <mergeCell ref="S12:V12"/>
    <mergeCell ref="B13:H13"/>
    <mergeCell ref="K12:O12"/>
    <mergeCell ref="K13:O13"/>
    <mergeCell ref="W13:AB13"/>
    <mergeCell ref="W12:AB12"/>
    <mergeCell ref="S13:V13"/>
    <mergeCell ref="AD12:AH12"/>
    <mergeCell ref="B12:H12"/>
    <mergeCell ref="AK15:AO15"/>
    <mergeCell ref="AK16:AO16"/>
    <mergeCell ref="AD13:AH13"/>
    <mergeCell ref="AK13:AO13"/>
    <mergeCell ref="AD15:AH15"/>
    <mergeCell ref="AD16:AH16"/>
    <mergeCell ref="AK12:AO12"/>
    <mergeCell ref="AD14:AH14"/>
    <mergeCell ref="AK14:AO14"/>
    <mergeCell ref="B4:E4"/>
    <mergeCell ref="B5:E5"/>
    <mergeCell ref="B6:E6"/>
    <mergeCell ref="M4:O4"/>
    <mergeCell ref="M5:O5"/>
    <mergeCell ref="M6:O6"/>
    <mergeCell ref="AK10:AO10"/>
    <mergeCell ref="Y8:AO8"/>
    <mergeCell ref="B11:H11"/>
    <mergeCell ref="AI3:AN3"/>
    <mergeCell ref="AI5:AN5"/>
    <mergeCell ref="V4:AB4"/>
    <mergeCell ref="V5:AB5"/>
    <mergeCell ref="V2:AB2"/>
    <mergeCell ref="B3:E3"/>
    <mergeCell ref="M3:O3"/>
    <mergeCell ref="V3:AB3"/>
    <mergeCell ref="C8:Q8"/>
    <mergeCell ref="AD10:AH10"/>
    <mergeCell ref="K10:O10"/>
    <mergeCell ref="AD11:AH11"/>
    <mergeCell ref="B10:H10"/>
    <mergeCell ref="W10:AB10"/>
    <mergeCell ref="W11:AB11"/>
    <mergeCell ref="S11:V11"/>
    <mergeCell ref="K11:O11"/>
    <mergeCell ref="AE29:AP29"/>
    <mergeCell ref="AB1:AP1"/>
    <mergeCell ref="I1:AA1"/>
    <mergeCell ref="AK17:AO17"/>
    <mergeCell ref="AD17:AH17"/>
    <mergeCell ref="C29:J29"/>
    <mergeCell ref="S29:AA29"/>
    <mergeCell ref="V6:AC6"/>
    <mergeCell ref="S10:V10"/>
    <mergeCell ref="AK11:AO11"/>
  </mergeCells>
  <conditionalFormatting sqref="Y8:AO8 A11:I18 R11:R19 W11:AC18 S19:AB19 S11:S18 AP19">
    <cfRule type="cellIs" priority="1" dxfId="0" operator="equal" stopIfTrue="1">
      <formula>0</formula>
    </cfRule>
  </conditionalFormatting>
  <printOptions horizontalCentered="1" verticalCentered="1"/>
  <pageMargins left="0.1968503937007874" right="0.5118110236220472" top="0.1968503937007874" bottom="0.1968503937007874" header="0.1968503937007874" footer="0.1968503937007874"/>
  <pageSetup fitToHeight="1" fitToWidth="1" horizontalDpi="300" verticalDpi="300" orientation="landscape" paperSize="9" scale="93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PageLayoutView="0" workbookViewId="0" topLeftCell="X1">
      <pane ySplit="1" topLeftCell="A2" activePane="bottomLeft" state="frozen"/>
      <selection pane="topLeft" activeCell="L1" sqref="L1"/>
      <selection pane="bottomLeft" activeCell="AB26" sqref="AB26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36</v>
      </c>
      <c r="L1" s="11" t="s">
        <v>48</v>
      </c>
      <c r="M1" s="2" t="s">
        <v>50</v>
      </c>
      <c r="N1" s="2" t="s">
        <v>51</v>
      </c>
      <c r="O1" s="2" t="s">
        <v>35</v>
      </c>
      <c r="P1" s="2" t="s">
        <v>49</v>
      </c>
      <c r="Q1" s="292" t="s">
        <v>53</v>
      </c>
      <c r="R1" s="292"/>
      <c r="V1" s="3" t="s">
        <v>18</v>
      </c>
      <c r="X1" s="10" t="s">
        <v>52</v>
      </c>
      <c r="AE1" s="10" t="s">
        <v>68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8</v>
      </c>
      <c r="I2">
        <v>2</v>
      </c>
      <c r="K2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</c>
      <c r="L2" t="str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  <v>Spieler 1</v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  <v>0</v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  <v>0</v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 t="str">
        <f>IF(I16,VLOOKUP(übertrag!I16,Heimü,2,),"")</f>
        <v>Spieler A1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</c>
      <c r="L3" t="str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  <v>Spieler 2</v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  <v>0</v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  <v>0</v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 t="str">
        <f>IF(I17,VLOOKUP(übertrag!I17,Heimü,2,),"")</f>
        <v>Spieler A2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5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</c>
      <c r="L4" t="str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  <v>Spieler 4</v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  <v>0</v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  <v>0</v>
      </c>
      <c r="Q4" t="b">
        <v>0</v>
      </c>
      <c r="U4" s="4">
        <v>3</v>
      </c>
      <c r="V4" s="7" t="str">
        <f>'MANNSCHAFTEN+SPIELER'!A45</f>
        <v>Gastmannschaft 3</v>
      </c>
      <c r="Z4" t="str">
        <f>IF(I18,VLOOKUP(übertrag!I18,Heimü,2,),"")</f>
        <v>Spieler A3</v>
      </c>
      <c r="AE4">
        <v>3</v>
      </c>
    </row>
    <row r="5" spans="1:31" ht="12.75">
      <c r="A5">
        <v>13</v>
      </c>
      <c r="B5">
        <v>1</v>
      </c>
      <c r="D5">
        <v>13</v>
      </c>
      <c r="I5">
        <v>4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</c>
      <c r="L5" t="str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  <v>Spieler 3</v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  <v>0</v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  <v>0</v>
      </c>
      <c r="Q5" t="b">
        <v>0</v>
      </c>
      <c r="U5" s="4">
        <v>4</v>
      </c>
      <c r="V5" s="7" t="str">
        <f>'MANNSCHAFTEN+SPIELER'!A66</f>
        <v>Gastmannschaft 4</v>
      </c>
      <c r="Z5" t="str">
        <f>IF(I19,VLOOKUP(übertrag!I19,Heimü,2,),"")</f>
        <v>Spieler A4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1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  <v>0</v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  <v>0</v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  <v>0</v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1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  <v>0</v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  <v>0</v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  <v>0</v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  <v>0</v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  <v>0</v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  <v>0</v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  <v>0</v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  <v>0</v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  <v>0</v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  <v>0</v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  <v>0</v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  <v>0</v>
      </c>
      <c r="Q10" t="b">
        <v>0</v>
      </c>
      <c r="U10" s="4">
        <v>9</v>
      </c>
      <c r="V10" s="7" t="str">
        <f>'MANNSCHAFTEN+SPIELER'!A171</f>
        <v>Gastmannschaft 9</v>
      </c>
      <c r="Z10" t="str">
        <f>IF(I24,VLOOKUP(übertrag!I24,Heimü,2,),"")</f>
        <v>Spieler A3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  <v>0</v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  <v>0</v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  <v>0</v>
      </c>
      <c r="U11" s="4">
        <v>10</v>
      </c>
      <c r="V11" s="7" t="str">
        <f>'MANNSCHAFTEN+SPIELER'!A192</f>
        <v>Gastmannschaft 10</v>
      </c>
      <c r="Z11" t="str">
        <f>IF(I25,VLOOKUP(übertrag!I25,Heimü,2,),"")</f>
        <v>Spieler A1</v>
      </c>
      <c r="AE11">
        <v>10</v>
      </c>
    </row>
    <row r="12" spans="9:31" ht="12.75">
      <c r="I12">
        <v>10</v>
      </c>
      <c r="U12" s="4">
        <v>11</v>
      </c>
      <c r="V12" s="8" t="str">
        <f>'MANNSCHAFTEN+SPIELER'!A213</f>
        <v>Gastmannschaft 11</v>
      </c>
      <c r="Z12">
        <f>IF(I26,VLOOKUP(übertrag!I26,Heimü,2,),"")</f>
      </c>
      <c r="AE12">
        <v>11</v>
      </c>
    </row>
    <row r="13" spans="9:31" ht="12.75">
      <c r="I13">
        <v>10</v>
      </c>
      <c r="U13" s="4">
        <v>12</v>
      </c>
      <c r="V13" s="8" t="str">
        <f>'MANNSCHAFTEN+SPIELER'!O3</f>
        <v>Heimmanschaft</v>
      </c>
      <c r="Z13">
        <f>IF(I27,VLOOKUP(übertrag!I27,Heimü,2,),"")</f>
      </c>
      <c r="AE13">
        <v>12</v>
      </c>
    </row>
    <row r="14" spans="9:31" ht="12.75">
      <c r="I14">
        <v>10</v>
      </c>
      <c r="U14" s="4">
        <v>13</v>
      </c>
      <c r="V14" s="5"/>
      <c r="AE14">
        <v>13</v>
      </c>
    </row>
    <row r="15" spans="21:31" ht="12.75">
      <c r="U15" s="4">
        <v>14</v>
      </c>
      <c r="V15" s="5"/>
      <c r="AE15">
        <v>14</v>
      </c>
    </row>
    <row r="16" spans="9:31" ht="12.75">
      <c r="I16">
        <v>2</v>
      </c>
      <c r="K16">
        <f>IF(I16,VLOOKUP(übertrag!I16,paßheim,2,),"")</f>
        <v>0</v>
      </c>
      <c r="M16" s="36">
        <f>IF(I16,VLOOKUP(übertrag!I16,jhgheim,2,),"")</f>
        <v>0</v>
      </c>
      <c r="O16">
        <f>IF(übertrag!I16,VLOOKUP(übertrag!I16,paßheim,2,),"")</f>
        <v>0</v>
      </c>
      <c r="Q16" t="b">
        <v>0</v>
      </c>
      <c r="Z16" t="str">
        <f>IF(I25,VLOOKUP(übertrag!I25,Heimü,2,),"")</f>
        <v>Spieler A1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6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6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6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1</v>
      </c>
      <c r="K20">
        <f>IF(I20,VLOOKUP(übertrag!I20,paßheim,2,),"")</f>
        <v>0</v>
      </c>
      <c r="M20" s="36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1</v>
      </c>
      <c r="K21">
        <f>IF(I21,VLOOKUP(übertrag!I21,paßheim,2,),"")</f>
        <v>0</v>
      </c>
      <c r="M21" s="36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1</v>
      </c>
      <c r="K22">
        <f>IF(I22,VLOOKUP(übertrag!I22,paßheim,2,),"")</f>
        <v>0</v>
      </c>
      <c r="M22" s="36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M23" s="36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4</v>
      </c>
      <c r="M24" s="36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1"/>
    </row>
    <row r="25" spans="9:31" ht="12.75">
      <c r="I25">
        <v>2</v>
      </c>
      <c r="M25" s="36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ht="12.75">
      <c r="Q26" t="b">
        <v>0</v>
      </c>
    </row>
    <row r="27" ht="12.75">
      <c r="Q27" t="b">
        <v>0</v>
      </c>
    </row>
    <row r="28" ht="12.75">
      <c r="Q28" t="b">
        <v>0</v>
      </c>
    </row>
    <row r="29" ht="12.75">
      <c r="Q29" t="b">
        <v>0</v>
      </c>
    </row>
    <row r="30" ht="12.75">
      <c r="Q30" t="b">
        <v>0</v>
      </c>
    </row>
    <row r="31" ht="12.75">
      <c r="Q31" t="b">
        <v>0</v>
      </c>
    </row>
    <row r="32" ht="12.75">
      <c r="Q32" t="b">
        <v>0</v>
      </c>
    </row>
    <row r="33" ht="12.75">
      <c r="Q33" t="b">
        <v>0</v>
      </c>
    </row>
    <row r="117" ht="12.75">
      <c r="G117" s="47" t="s">
        <v>63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5" zoomScaleNormal="135" zoomScalePageLayoutView="0" workbookViewId="0" topLeftCell="A1">
      <selection activeCell="D4" sqref="D4:D7"/>
    </sheetView>
  </sheetViews>
  <sheetFormatPr defaultColWidth="11.421875" defaultRowHeight="12.75"/>
  <cols>
    <col min="4" max="4" width="18.8515625" style="0" customWidth="1"/>
    <col min="5" max="5" width="25.140625" style="0" customWidth="1"/>
    <col min="6" max="6" width="16.8515625" style="0" customWidth="1"/>
    <col min="9" max="9" width="17.57421875" style="0" customWidth="1"/>
  </cols>
  <sheetData>
    <row r="1" spans="1:9" ht="12.75">
      <c r="A1" s="277" t="str">
        <f>Einzelergebnisse!$A$3</f>
        <v>Heimmanschaft</v>
      </c>
      <c r="B1" s="277"/>
      <c r="C1" s="277"/>
      <c r="D1" s="277"/>
      <c r="F1" s="277" t="str">
        <f>Einzelergebnisse!$H$3</f>
        <v>Gastmannschaft 8</v>
      </c>
      <c r="G1" s="277"/>
      <c r="H1" s="277"/>
      <c r="I1" s="277"/>
    </row>
    <row r="2" spans="1:9" ht="12.75" customHeight="1">
      <c r="A2" s="277"/>
      <c r="B2" s="277"/>
      <c r="C2" s="277"/>
      <c r="D2" s="277"/>
      <c r="E2" s="195"/>
      <c r="F2" s="277"/>
      <c r="G2" s="277"/>
      <c r="H2" s="277"/>
      <c r="I2" s="277"/>
    </row>
    <row r="3" spans="1:9" ht="24" customHeight="1">
      <c r="A3" s="277"/>
      <c r="B3" s="277"/>
      <c r="C3" s="277"/>
      <c r="D3" s="277"/>
      <c r="E3" s="195"/>
      <c r="F3" s="277"/>
      <c r="G3" s="277"/>
      <c r="H3" s="277"/>
      <c r="I3" s="277"/>
    </row>
    <row r="4" spans="1:9" ht="10.5" customHeight="1">
      <c r="A4" s="278">
        <f>SUM($D$10:$D$38)</f>
        <v>1510</v>
      </c>
      <c r="B4" s="278"/>
      <c r="C4" s="278"/>
      <c r="D4" s="280"/>
      <c r="E4" s="281">
        <f>$A$4-$G$4</f>
        <v>6</v>
      </c>
      <c r="F4" s="282"/>
      <c r="G4" s="278">
        <f>SUM($F$10:$F$38)</f>
        <v>1504</v>
      </c>
      <c r="H4" s="278"/>
      <c r="I4" s="278"/>
    </row>
    <row r="5" spans="1:9" ht="10.5" customHeight="1">
      <c r="A5" s="279"/>
      <c r="B5" s="279"/>
      <c r="C5" s="279"/>
      <c r="D5" s="280"/>
      <c r="E5" s="281"/>
      <c r="F5" s="282"/>
      <c r="G5" s="279"/>
      <c r="H5" s="279"/>
      <c r="I5" s="279"/>
    </row>
    <row r="6" spans="1:9" ht="10.5" customHeight="1">
      <c r="A6" s="279"/>
      <c r="B6" s="279"/>
      <c r="C6" s="279"/>
      <c r="D6" s="280"/>
      <c r="E6" s="281"/>
      <c r="F6" s="282"/>
      <c r="G6" s="279"/>
      <c r="H6" s="279"/>
      <c r="I6" s="279"/>
    </row>
    <row r="7" spans="1:9" ht="10.5" customHeight="1">
      <c r="A7" s="279"/>
      <c r="B7" s="279"/>
      <c r="C7" s="279"/>
      <c r="D7" s="280"/>
      <c r="E7" s="281"/>
      <c r="F7" s="282"/>
      <c r="G7" s="279"/>
      <c r="H7" s="279"/>
      <c r="I7" s="279"/>
    </row>
    <row r="8" ht="12.75" customHeight="1"/>
    <row r="9" ht="12.75" customHeight="1"/>
    <row r="10" spans="1:9" ht="10.5" customHeight="1">
      <c r="A10" s="268" t="str">
        <f>Einzelergebnisse!$A$6</f>
        <v>Spieler A1</v>
      </c>
      <c r="B10" s="269"/>
      <c r="C10" s="270"/>
      <c r="D10" s="263">
        <f>Einzelergebnisse!$F$10</f>
        <v>371</v>
      </c>
      <c r="F10" s="263">
        <f>Einzelergebnisse!$M$10</f>
        <v>365</v>
      </c>
      <c r="G10" s="262" t="str">
        <f>Einzelergebnisse!$H$6</f>
        <v>Spieler 1</v>
      </c>
      <c r="H10" s="262"/>
      <c r="I10" s="262"/>
    </row>
    <row r="11" spans="1:9" ht="10.5" customHeight="1">
      <c r="A11" s="271"/>
      <c r="B11" s="272"/>
      <c r="C11" s="273"/>
      <c r="D11" s="263"/>
      <c r="E11" s="264" t="s">
        <v>152</v>
      </c>
      <c r="F11" s="263"/>
      <c r="G11" s="262"/>
      <c r="H11" s="262"/>
      <c r="I11" s="262"/>
    </row>
    <row r="12" spans="1:9" ht="10.5" customHeight="1">
      <c r="A12" s="271"/>
      <c r="B12" s="272"/>
      <c r="C12" s="273"/>
      <c r="D12" s="263"/>
      <c r="E12" s="264"/>
      <c r="F12" s="263"/>
      <c r="G12" s="262"/>
      <c r="H12" s="262"/>
      <c r="I12" s="262"/>
    </row>
    <row r="13" spans="1:9" ht="10.5" customHeight="1">
      <c r="A13" s="274"/>
      <c r="B13" s="275"/>
      <c r="C13" s="276"/>
      <c r="D13" s="263"/>
      <c r="E13" s="196"/>
      <c r="F13" s="263"/>
      <c r="G13" s="262"/>
      <c r="H13" s="262"/>
      <c r="I13" s="262"/>
    </row>
    <row r="14" spans="1:9" s="198" customFormat="1" ht="12" customHeight="1">
      <c r="A14" s="203"/>
      <c r="B14" s="203"/>
      <c r="C14" s="203"/>
      <c r="D14" s="197"/>
      <c r="E14" s="199"/>
      <c r="F14" s="197"/>
      <c r="G14" s="203"/>
      <c r="H14" s="203"/>
      <c r="I14" s="203"/>
    </row>
    <row r="15" spans="1:9" ht="10.5" customHeight="1">
      <c r="A15" s="262" t="str">
        <f>Einzelergebnisse!$A$13</f>
        <v>Spieler A2</v>
      </c>
      <c r="B15" s="262"/>
      <c r="C15" s="262"/>
      <c r="D15" s="263">
        <f>Einzelergebnisse!$F$17</f>
        <v>354</v>
      </c>
      <c r="E15" s="196"/>
      <c r="F15" s="263">
        <f>Einzelergebnisse!$M$17</f>
        <v>365</v>
      </c>
      <c r="G15" s="262" t="str">
        <f>Einzelergebnisse!$H$13</f>
        <v>Spieler 2</v>
      </c>
      <c r="H15" s="262"/>
      <c r="I15" s="262"/>
    </row>
    <row r="16" spans="1:9" ht="10.5" customHeight="1">
      <c r="A16" s="262"/>
      <c r="B16" s="262"/>
      <c r="C16" s="262"/>
      <c r="D16" s="263"/>
      <c r="E16" s="264" t="s">
        <v>152</v>
      </c>
      <c r="F16" s="263"/>
      <c r="G16" s="262"/>
      <c r="H16" s="262"/>
      <c r="I16" s="262"/>
    </row>
    <row r="17" spans="1:9" ht="10.5" customHeight="1">
      <c r="A17" s="262"/>
      <c r="B17" s="262"/>
      <c r="C17" s="262"/>
      <c r="D17" s="263"/>
      <c r="E17" s="264"/>
      <c r="F17" s="263"/>
      <c r="G17" s="262"/>
      <c r="H17" s="262"/>
      <c r="I17" s="262"/>
    </row>
    <row r="18" spans="1:9" ht="10.5" customHeight="1">
      <c r="A18" s="262"/>
      <c r="B18" s="262"/>
      <c r="C18" s="262"/>
      <c r="D18" s="263"/>
      <c r="E18" s="196"/>
      <c r="F18" s="263"/>
      <c r="G18" s="262"/>
      <c r="H18" s="262"/>
      <c r="I18" s="262"/>
    </row>
    <row r="19" spans="1:9" s="198" customFormat="1" ht="10.5" customHeight="1">
      <c r="A19" s="203"/>
      <c r="B19" s="203"/>
      <c r="C19" s="203"/>
      <c r="D19" s="197"/>
      <c r="E19" s="199"/>
      <c r="F19" s="197"/>
      <c r="G19" s="203"/>
      <c r="H19" s="203"/>
      <c r="I19" s="203"/>
    </row>
    <row r="20" spans="1:9" ht="10.5" customHeight="1">
      <c r="A20" s="262" t="str">
        <f>Einzelergebnisse!$A$20</f>
        <v>Spieler A3</v>
      </c>
      <c r="B20" s="262"/>
      <c r="C20" s="262"/>
      <c r="D20" s="263">
        <f>Einzelergebnisse!$F$24</f>
        <v>410</v>
      </c>
      <c r="E20" s="196"/>
      <c r="F20" s="263">
        <f>Einzelergebnisse!$M$24</f>
        <v>356</v>
      </c>
      <c r="G20" s="262" t="str">
        <f>Einzelergebnisse!$H$20</f>
        <v>Spieler 4</v>
      </c>
      <c r="H20" s="262"/>
      <c r="I20" s="262"/>
    </row>
    <row r="21" spans="1:9" ht="10.5" customHeight="1">
      <c r="A21" s="262"/>
      <c r="B21" s="262"/>
      <c r="C21" s="262"/>
      <c r="D21" s="263"/>
      <c r="E21" s="264" t="s">
        <v>152</v>
      </c>
      <c r="F21" s="263"/>
      <c r="G21" s="262"/>
      <c r="H21" s="262"/>
      <c r="I21" s="262"/>
    </row>
    <row r="22" spans="1:9" ht="10.5" customHeight="1">
      <c r="A22" s="262"/>
      <c r="B22" s="262"/>
      <c r="C22" s="262"/>
      <c r="D22" s="263"/>
      <c r="E22" s="264"/>
      <c r="F22" s="263"/>
      <c r="G22" s="262"/>
      <c r="H22" s="262"/>
      <c r="I22" s="262"/>
    </row>
    <row r="23" spans="1:9" ht="10.5" customHeight="1">
      <c r="A23" s="262"/>
      <c r="B23" s="262"/>
      <c r="C23" s="262"/>
      <c r="D23" s="263"/>
      <c r="E23" s="196"/>
      <c r="F23" s="263"/>
      <c r="G23" s="262"/>
      <c r="H23" s="262"/>
      <c r="I23" s="262"/>
    </row>
    <row r="24" spans="1:9" s="198" customFormat="1" ht="10.5" customHeight="1">
      <c r="A24" s="203"/>
      <c r="B24" s="203"/>
      <c r="C24" s="203"/>
      <c r="D24" s="197"/>
      <c r="E24" s="199"/>
      <c r="F24" s="197"/>
      <c r="G24" s="203"/>
      <c r="H24" s="203"/>
      <c r="I24" s="203"/>
    </row>
    <row r="25" spans="1:9" ht="10.5" customHeight="1">
      <c r="A25" s="262" t="str">
        <f>Einzelergebnisse!$A$27</f>
        <v>Spieler A4</v>
      </c>
      <c r="B25" s="262"/>
      <c r="C25" s="262"/>
      <c r="D25" s="263">
        <f>Einzelergebnisse!$F$31</f>
        <v>375</v>
      </c>
      <c r="E25" s="196"/>
      <c r="F25" s="263">
        <f>Einzelergebnisse!$M$31</f>
        <v>418</v>
      </c>
      <c r="G25" s="262" t="str">
        <f>Einzelergebnisse!$H$27</f>
        <v>Spieler 3</v>
      </c>
      <c r="H25" s="262"/>
      <c r="I25" s="262"/>
    </row>
    <row r="26" spans="1:9" ht="10.5" customHeight="1">
      <c r="A26" s="262"/>
      <c r="B26" s="262"/>
      <c r="C26" s="262"/>
      <c r="D26" s="263"/>
      <c r="E26" s="264" t="s">
        <v>152</v>
      </c>
      <c r="F26" s="263"/>
      <c r="G26" s="262"/>
      <c r="H26" s="262"/>
      <c r="I26" s="262"/>
    </row>
    <row r="27" spans="1:9" ht="10.5" customHeight="1">
      <c r="A27" s="262"/>
      <c r="B27" s="262"/>
      <c r="C27" s="262"/>
      <c r="D27" s="263"/>
      <c r="E27" s="264"/>
      <c r="F27" s="263"/>
      <c r="G27" s="262"/>
      <c r="H27" s="262"/>
      <c r="I27" s="262"/>
    </row>
    <row r="28" spans="1:9" ht="10.5" customHeight="1">
      <c r="A28" s="262"/>
      <c r="B28" s="262"/>
      <c r="C28" s="262"/>
      <c r="D28" s="263"/>
      <c r="E28" s="196"/>
      <c r="F28" s="263"/>
      <c r="G28" s="262"/>
      <c r="H28" s="262"/>
      <c r="I28" s="262"/>
    </row>
    <row r="29" spans="1:9" s="198" customFormat="1" ht="10.5" customHeight="1">
      <c r="A29" s="203"/>
      <c r="B29" s="203"/>
      <c r="C29" s="203"/>
      <c r="D29" s="197"/>
      <c r="E29" s="199"/>
      <c r="F29" s="197"/>
      <c r="G29" s="203"/>
      <c r="H29" s="203"/>
      <c r="I29" s="203"/>
    </row>
    <row r="30" spans="1:9" ht="10.5" customHeight="1">
      <c r="A30" s="262">
        <f>Einzelergebnisse!$A$34</f>
      </c>
      <c r="B30" s="262"/>
      <c r="C30" s="262"/>
      <c r="D30" s="263">
        <f>Einzelergebnisse!$F$38</f>
        <v>0</v>
      </c>
      <c r="E30" s="196"/>
      <c r="F30" s="263">
        <f>Einzelergebnisse!$M$38</f>
        <v>0</v>
      </c>
      <c r="G30" s="262">
        <f>Einzelergebnisse!$H$34</f>
      </c>
      <c r="H30" s="262"/>
      <c r="I30" s="262"/>
    </row>
    <row r="31" spans="1:9" ht="10.5" customHeight="1">
      <c r="A31" s="262"/>
      <c r="B31" s="262"/>
      <c r="C31" s="262"/>
      <c r="D31" s="263"/>
      <c r="E31" s="264" t="s">
        <v>152</v>
      </c>
      <c r="F31" s="263"/>
      <c r="G31" s="262"/>
      <c r="H31" s="262"/>
      <c r="I31" s="262"/>
    </row>
    <row r="32" spans="1:9" ht="10.5" customHeight="1">
      <c r="A32" s="262"/>
      <c r="B32" s="262"/>
      <c r="C32" s="262"/>
      <c r="D32" s="263"/>
      <c r="E32" s="264"/>
      <c r="F32" s="263"/>
      <c r="G32" s="262"/>
      <c r="H32" s="262"/>
      <c r="I32" s="262"/>
    </row>
    <row r="33" spans="1:9" ht="10.5" customHeight="1">
      <c r="A33" s="262"/>
      <c r="B33" s="262"/>
      <c r="C33" s="262"/>
      <c r="D33" s="263"/>
      <c r="E33" s="196"/>
      <c r="F33" s="263"/>
      <c r="G33" s="262"/>
      <c r="H33" s="262"/>
      <c r="I33" s="262"/>
    </row>
    <row r="34" spans="1:9" s="198" customFormat="1" ht="10.5" customHeight="1">
      <c r="A34" s="203"/>
      <c r="B34" s="203"/>
      <c r="C34" s="203"/>
      <c r="D34" s="197"/>
      <c r="E34" s="199"/>
      <c r="F34" s="197"/>
      <c r="G34" s="203"/>
      <c r="H34" s="203"/>
      <c r="I34" s="203"/>
    </row>
    <row r="35" spans="1:9" ht="10.5" customHeight="1">
      <c r="A35" s="262">
        <f>Einzelergebnisse!$A$41</f>
      </c>
      <c r="B35" s="262"/>
      <c r="C35" s="262"/>
      <c r="D35" s="265">
        <f>Einzelergebnisse!$F$45</f>
        <v>0</v>
      </c>
      <c r="E35" s="196"/>
      <c r="F35" s="265">
        <f>Einzelergebnisse!$M$45</f>
        <v>0</v>
      </c>
      <c r="G35" s="262">
        <f>Einzelergebnisse!$H$41</f>
      </c>
      <c r="H35" s="262"/>
      <c r="I35" s="262"/>
    </row>
    <row r="36" spans="1:9" ht="10.5" customHeight="1">
      <c r="A36" s="262"/>
      <c r="B36" s="262"/>
      <c r="C36" s="262"/>
      <c r="D36" s="266"/>
      <c r="E36" s="264" t="s">
        <v>152</v>
      </c>
      <c r="F36" s="266"/>
      <c r="G36" s="262"/>
      <c r="H36" s="262"/>
      <c r="I36" s="262"/>
    </row>
    <row r="37" spans="1:9" ht="10.5" customHeight="1">
      <c r="A37" s="262"/>
      <c r="B37" s="262"/>
      <c r="C37" s="262"/>
      <c r="D37" s="266"/>
      <c r="E37" s="264"/>
      <c r="F37" s="266"/>
      <c r="G37" s="262"/>
      <c r="H37" s="262"/>
      <c r="I37" s="262"/>
    </row>
    <row r="38" spans="1:9" ht="10.5" customHeight="1">
      <c r="A38" s="262"/>
      <c r="B38" s="262"/>
      <c r="C38" s="262"/>
      <c r="D38" s="267"/>
      <c r="F38" s="267"/>
      <c r="G38" s="262"/>
      <c r="H38" s="262"/>
      <c r="I38" s="262"/>
    </row>
  </sheetData>
  <sheetProtection/>
  <mergeCells count="37">
    <mergeCell ref="A1:D3"/>
    <mergeCell ref="F1:I3"/>
    <mergeCell ref="A4:C7"/>
    <mergeCell ref="D4:D7"/>
    <mergeCell ref="E4:E7"/>
    <mergeCell ref="F4:F7"/>
    <mergeCell ref="G4:I7"/>
    <mergeCell ref="A10:C13"/>
    <mergeCell ref="D10:D13"/>
    <mergeCell ref="F10:F13"/>
    <mergeCell ref="G10:I13"/>
    <mergeCell ref="E11:E12"/>
    <mergeCell ref="A15:C18"/>
    <mergeCell ref="D15:D18"/>
    <mergeCell ref="F15:F18"/>
    <mergeCell ref="G15:I18"/>
    <mergeCell ref="E16:E17"/>
    <mergeCell ref="A20:C23"/>
    <mergeCell ref="D20:D23"/>
    <mergeCell ref="F20:F23"/>
    <mergeCell ref="G20:I23"/>
    <mergeCell ref="E21:E22"/>
    <mergeCell ref="A25:C28"/>
    <mergeCell ref="D25:D28"/>
    <mergeCell ref="F25:F28"/>
    <mergeCell ref="G25:I28"/>
    <mergeCell ref="E26:E27"/>
    <mergeCell ref="A30:C33"/>
    <mergeCell ref="D30:D33"/>
    <mergeCell ref="F30:F33"/>
    <mergeCell ref="G30:I33"/>
    <mergeCell ref="E31:E32"/>
    <mergeCell ref="A35:C38"/>
    <mergeCell ref="D35:D38"/>
    <mergeCell ref="F35:F38"/>
    <mergeCell ref="G35:I38"/>
    <mergeCell ref="E36:E37"/>
  </mergeCells>
  <printOptions/>
  <pageMargins left="0.7086614173228347" right="0.31496062992125984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P10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:F3"/>
    </sheetView>
  </sheetViews>
  <sheetFormatPr defaultColWidth="11.421875" defaultRowHeight="12.75"/>
  <cols>
    <col min="1" max="1" width="22.57421875" style="16" customWidth="1"/>
    <col min="2" max="3" width="5.7109375" style="16" customWidth="1"/>
    <col min="4" max="4" width="7.7109375" style="16" customWidth="1"/>
    <col min="5" max="6" width="5.7109375" style="16" customWidth="1"/>
    <col min="7" max="7" width="14.7109375" style="14" customWidth="1"/>
    <col min="8" max="8" width="22.57421875" style="16" customWidth="1"/>
    <col min="9" max="10" width="5.7109375" style="16" customWidth="1"/>
    <col min="11" max="11" width="7.7109375" style="16" customWidth="1"/>
    <col min="12" max="13" width="5.7109375" style="16" customWidth="1"/>
    <col min="14" max="14" width="11.8515625" style="16" bestFit="1" customWidth="1"/>
    <col min="15" max="16384" width="11.421875" style="16" customWidth="1"/>
  </cols>
  <sheetData>
    <row r="1" spans="1:14" ht="25.5" customHeight="1">
      <c r="A1" s="284" t="str">
        <f>IF(DKB!Q19=0,"","Ergebnis:    "&amp;DKB!Q19&amp;" Kegel")</f>
        <v>Ergebnis:    1510 Kegel</v>
      </c>
      <c r="B1" s="284"/>
      <c r="C1" s="284"/>
      <c r="D1" s="284"/>
      <c r="E1" s="284"/>
      <c r="F1" s="284"/>
      <c r="H1" s="284" t="str">
        <f>IF(DKB!AK19=0,"","Ergebnis:    "&amp;DKB!AK19&amp;" Kegel")</f>
        <v>Ergebnis:    1504 Kegel</v>
      </c>
      <c r="I1" s="284"/>
      <c r="J1" s="284"/>
      <c r="K1" s="284"/>
      <c r="L1" s="284"/>
      <c r="M1" s="284"/>
      <c r="N1" s="14"/>
    </row>
    <row r="2" spans="1:16" s="17" customFormat="1" ht="6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45"/>
      <c r="O2" s="44"/>
      <c r="P2" s="44"/>
    </row>
    <row r="3" spans="1:16" s="17" customFormat="1" ht="26.25">
      <c r="A3" s="283" t="str">
        <f>DKB!C8</f>
        <v>Heimmanschaft</v>
      </c>
      <c r="B3" s="283"/>
      <c r="C3" s="283"/>
      <c r="D3" s="283"/>
      <c r="E3" s="283"/>
      <c r="F3" s="283"/>
      <c r="G3" s="184">
        <f>DKB!Q19-DKB!AK19</f>
        <v>6</v>
      </c>
      <c r="H3" s="283" t="str">
        <f>DKB!Y8</f>
        <v>Gastmannschaft 8</v>
      </c>
      <c r="I3" s="283"/>
      <c r="J3" s="283"/>
      <c r="K3" s="283"/>
      <c r="L3" s="283"/>
      <c r="M3" s="283"/>
      <c r="N3" s="43"/>
      <c r="O3" s="44"/>
      <c r="P3" s="44"/>
    </row>
    <row r="4" spans="1:16" ht="6" customHeight="1">
      <c r="A4" s="142"/>
      <c r="B4" s="142"/>
      <c r="C4" s="142"/>
      <c r="D4" s="142"/>
      <c r="E4" s="142"/>
      <c r="F4" s="142"/>
      <c r="G4" s="178"/>
      <c r="H4" s="142"/>
      <c r="I4" s="142"/>
      <c r="J4" s="142"/>
      <c r="K4" s="142"/>
      <c r="L4" s="142"/>
      <c r="M4" s="142"/>
      <c r="N4" s="43"/>
      <c r="O4" s="14"/>
      <c r="P4" s="14"/>
    </row>
    <row r="5" spans="1:16" ht="17.25" customHeight="1">
      <c r="A5" s="142" t="s">
        <v>1</v>
      </c>
      <c r="B5" s="185" t="s">
        <v>47</v>
      </c>
      <c r="C5" s="185" t="s">
        <v>147</v>
      </c>
      <c r="D5" s="185" t="s">
        <v>148</v>
      </c>
      <c r="E5" s="185" t="s">
        <v>5</v>
      </c>
      <c r="F5" s="185" t="s">
        <v>6</v>
      </c>
      <c r="G5" s="142"/>
      <c r="H5" s="142" t="s">
        <v>1</v>
      </c>
      <c r="I5" s="185" t="s">
        <v>47</v>
      </c>
      <c r="J5" s="185" t="s">
        <v>147</v>
      </c>
      <c r="K5" s="185" t="s">
        <v>148</v>
      </c>
      <c r="L5" s="185" t="s">
        <v>5</v>
      </c>
      <c r="M5" s="185" t="s">
        <v>6</v>
      </c>
      <c r="N5" s="14"/>
      <c r="O5" s="14"/>
      <c r="P5" s="14"/>
    </row>
    <row r="6" spans="1:16" ht="17.25" customHeight="1">
      <c r="A6" s="170" t="str">
        <f>IF(DKB!B11=0,"",DKB!B11)</f>
        <v>Spieler A1</v>
      </c>
      <c r="B6" s="171">
        <v>1</v>
      </c>
      <c r="C6" s="172">
        <v>125</v>
      </c>
      <c r="D6" s="172">
        <v>60</v>
      </c>
      <c r="E6" s="172">
        <v>2</v>
      </c>
      <c r="F6" s="173">
        <f>SUM(C6:D6)</f>
        <v>185</v>
      </c>
      <c r="G6" s="142"/>
      <c r="H6" s="170" t="str">
        <f>IF(DKB!W11=0,"",DKB!W11)</f>
        <v>Spieler 1</v>
      </c>
      <c r="I6" s="171">
        <v>2</v>
      </c>
      <c r="J6" s="172">
        <v>130</v>
      </c>
      <c r="K6" s="172">
        <v>48</v>
      </c>
      <c r="L6" s="172">
        <v>5</v>
      </c>
      <c r="M6" s="173">
        <f>SUM(J6:K6)</f>
        <v>178</v>
      </c>
      <c r="N6" s="14"/>
      <c r="O6" s="14"/>
      <c r="P6" s="14"/>
    </row>
    <row r="7" spans="1:16" ht="17.25" customHeight="1">
      <c r="A7" s="142"/>
      <c r="B7" s="171">
        <v>2</v>
      </c>
      <c r="C7" s="172">
        <v>135</v>
      </c>
      <c r="D7" s="172">
        <v>51</v>
      </c>
      <c r="E7" s="172">
        <v>2</v>
      </c>
      <c r="F7" s="173">
        <f>SUM(C7:D7)</f>
        <v>186</v>
      </c>
      <c r="G7" s="142"/>
      <c r="H7" s="142"/>
      <c r="I7" s="171">
        <v>1</v>
      </c>
      <c r="J7" s="172">
        <v>135</v>
      </c>
      <c r="K7" s="172">
        <v>52</v>
      </c>
      <c r="L7" s="172">
        <v>3</v>
      </c>
      <c r="M7" s="173">
        <f>SUM(J7:K7)</f>
        <v>187</v>
      </c>
      <c r="N7" s="14"/>
      <c r="O7" s="14"/>
      <c r="P7" s="14"/>
    </row>
    <row r="8" spans="1:16" ht="17.25" customHeight="1">
      <c r="A8" s="142"/>
      <c r="B8" s="171">
        <v>4</v>
      </c>
      <c r="C8" s="172"/>
      <c r="D8" s="172"/>
      <c r="E8" s="172"/>
      <c r="F8" s="173">
        <f>SUM(C8:D8)</f>
        <v>0</v>
      </c>
      <c r="G8" s="142"/>
      <c r="H8" s="142"/>
      <c r="I8" s="171">
        <v>3</v>
      </c>
      <c r="J8" s="172"/>
      <c r="K8" s="172"/>
      <c r="L8" s="172"/>
      <c r="M8" s="173">
        <f>SUM(J8:K8)</f>
        <v>0</v>
      </c>
      <c r="N8" s="14"/>
      <c r="O8" s="14"/>
      <c r="P8" s="14"/>
    </row>
    <row r="9" spans="1:16" ht="17.25" customHeight="1">
      <c r="A9" s="142"/>
      <c r="B9" s="171">
        <v>3</v>
      </c>
      <c r="C9" s="172"/>
      <c r="D9" s="172"/>
      <c r="E9" s="172"/>
      <c r="F9" s="173">
        <f>SUM(C9:D9)</f>
        <v>0</v>
      </c>
      <c r="G9" s="142"/>
      <c r="H9" s="142"/>
      <c r="I9" s="171">
        <v>4</v>
      </c>
      <c r="J9" s="172"/>
      <c r="K9" s="172"/>
      <c r="L9" s="172"/>
      <c r="M9" s="173">
        <f>SUM(J9:K9)</f>
        <v>0</v>
      </c>
      <c r="N9" s="14"/>
      <c r="O9" s="14"/>
      <c r="P9" s="14"/>
    </row>
    <row r="10" spans="1:16" ht="17.25" customHeight="1">
      <c r="A10" s="142"/>
      <c r="B10" s="142"/>
      <c r="C10" s="173">
        <f>SUM(C6:C9)</f>
        <v>260</v>
      </c>
      <c r="D10" s="173">
        <f>SUM(D6:D9)</f>
        <v>111</v>
      </c>
      <c r="E10" s="173">
        <f>SUM(E6:E9)</f>
        <v>4</v>
      </c>
      <c r="F10" s="173">
        <f>SUM(F6:F9)</f>
        <v>371</v>
      </c>
      <c r="G10" s="142"/>
      <c r="H10" s="142"/>
      <c r="I10" s="142"/>
      <c r="J10" s="173">
        <f>SUM(J6:J9)</f>
        <v>265</v>
      </c>
      <c r="K10" s="173">
        <f>SUM(K6:K9)</f>
        <v>100</v>
      </c>
      <c r="L10" s="173">
        <f>SUM(L6:L9)</f>
        <v>8</v>
      </c>
      <c r="M10" s="173">
        <f>SUM(M6:M9)</f>
        <v>365</v>
      </c>
      <c r="N10" s="14"/>
      <c r="O10" s="14"/>
      <c r="P10" s="14"/>
    </row>
    <row r="11" spans="1:16" ht="12.75">
      <c r="A11" s="142"/>
      <c r="B11" s="142"/>
      <c r="C11" s="142"/>
      <c r="D11" s="142"/>
      <c r="E11" s="142"/>
      <c r="F11" s="142"/>
      <c r="G11" s="142" t="s">
        <v>71</v>
      </c>
      <c r="H11" s="142"/>
      <c r="I11" s="142"/>
      <c r="J11" s="142"/>
      <c r="K11" s="142"/>
      <c r="L11" s="142"/>
      <c r="M11" s="142"/>
      <c r="N11" s="14"/>
      <c r="O11" s="14"/>
      <c r="P11" s="14"/>
    </row>
    <row r="12" spans="1:16" ht="17.25" customHeight="1">
      <c r="A12" s="142" t="s">
        <v>1</v>
      </c>
      <c r="B12" s="185" t="s">
        <v>47</v>
      </c>
      <c r="C12" s="185" t="s">
        <v>147</v>
      </c>
      <c r="D12" s="185" t="s">
        <v>148</v>
      </c>
      <c r="E12" s="185" t="s">
        <v>5</v>
      </c>
      <c r="F12" s="185" t="s">
        <v>6</v>
      </c>
      <c r="G12" s="142"/>
      <c r="H12" s="142" t="s">
        <v>1</v>
      </c>
      <c r="I12" s="185" t="s">
        <v>47</v>
      </c>
      <c r="J12" s="185" t="s">
        <v>147</v>
      </c>
      <c r="K12" s="185" t="s">
        <v>148</v>
      </c>
      <c r="L12" s="185" t="s">
        <v>5</v>
      </c>
      <c r="M12" s="185" t="s">
        <v>6</v>
      </c>
      <c r="N12" s="14"/>
      <c r="O12" s="14"/>
      <c r="P12" s="14"/>
    </row>
    <row r="13" spans="1:16" ht="17.25" customHeight="1">
      <c r="A13" s="170" t="str">
        <f>IF(DKB!B12=0,"",DKB!B12)</f>
        <v>Spieler A2</v>
      </c>
      <c r="B13" s="171">
        <v>3</v>
      </c>
      <c r="C13" s="172">
        <v>119</v>
      </c>
      <c r="D13" s="172">
        <v>60</v>
      </c>
      <c r="E13" s="172">
        <v>5</v>
      </c>
      <c r="F13" s="173">
        <f>SUM(C13:D13)</f>
        <v>179</v>
      </c>
      <c r="G13" s="142"/>
      <c r="H13" s="170" t="str">
        <f>IF(DKB!W12=0,"",DKB!W12)</f>
        <v>Spieler 2</v>
      </c>
      <c r="I13" s="171">
        <v>4</v>
      </c>
      <c r="J13" s="172">
        <v>139</v>
      </c>
      <c r="K13" s="172">
        <v>52</v>
      </c>
      <c r="L13" s="172">
        <v>3</v>
      </c>
      <c r="M13" s="173">
        <f>SUM(J13:K13)</f>
        <v>191</v>
      </c>
      <c r="N13" s="14"/>
      <c r="O13" s="14"/>
      <c r="P13" s="14"/>
    </row>
    <row r="14" spans="1:16" ht="17.25" customHeight="1">
      <c r="A14" s="142"/>
      <c r="B14" s="171">
        <v>4</v>
      </c>
      <c r="C14" s="172">
        <v>125</v>
      </c>
      <c r="D14" s="172">
        <v>50</v>
      </c>
      <c r="E14" s="172">
        <v>2</v>
      </c>
      <c r="F14" s="173">
        <f>SUM(C14:D14)</f>
        <v>175</v>
      </c>
      <c r="G14" s="142"/>
      <c r="H14" s="142"/>
      <c r="I14" s="171">
        <v>3</v>
      </c>
      <c r="J14" s="172">
        <v>125</v>
      </c>
      <c r="K14" s="172">
        <v>49</v>
      </c>
      <c r="L14" s="172">
        <v>5</v>
      </c>
      <c r="M14" s="173">
        <f>SUM(J14:K14)</f>
        <v>174</v>
      </c>
      <c r="N14" s="14"/>
      <c r="O14" s="14"/>
      <c r="P14" s="14"/>
    </row>
    <row r="15" spans="1:16" ht="17.25" customHeight="1">
      <c r="A15" s="142"/>
      <c r="B15" s="171">
        <v>2</v>
      </c>
      <c r="C15" s="172"/>
      <c r="D15" s="172"/>
      <c r="E15" s="172"/>
      <c r="F15" s="173">
        <f>SUM(C15:D15)</f>
        <v>0</v>
      </c>
      <c r="G15" s="142"/>
      <c r="H15" s="142"/>
      <c r="I15" s="171">
        <v>1</v>
      </c>
      <c r="J15" s="172"/>
      <c r="K15" s="172"/>
      <c r="L15" s="172"/>
      <c r="M15" s="173">
        <f>SUM(J15:K15)</f>
        <v>0</v>
      </c>
      <c r="N15" s="14"/>
      <c r="O15" s="14"/>
      <c r="P15" s="14"/>
    </row>
    <row r="16" spans="1:16" ht="17.25" customHeight="1">
      <c r="A16" s="142"/>
      <c r="B16" s="171">
        <v>1</v>
      </c>
      <c r="C16" s="172"/>
      <c r="D16" s="172"/>
      <c r="E16" s="172"/>
      <c r="F16" s="173">
        <f>SUM(C16:D16)</f>
        <v>0</v>
      </c>
      <c r="G16" s="142"/>
      <c r="H16" s="142"/>
      <c r="I16" s="171">
        <v>2</v>
      </c>
      <c r="J16" s="172"/>
      <c r="K16" s="172"/>
      <c r="L16" s="172"/>
      <c r="M16" s="173">
        <f>SUM(J16:K16)</f>
        <v>0</v>
      </c>
      <c r="N16" s="14"/>
      <c r="O16" s="14"/>
      <c r="P16" s="14"/>
    </row>
    <row r="17" spans="1:15" ht="17.25" customHeight="1">
      <c r="A17" s="142"/>
      <c r="B17" s="142"/>
      <c r="C17" s="173">
        <f>SUM(C13:C16)</f>
        <v>244</v>
      </c>
      <c r="D17" s="173">
        <f>SUM(D13:D16)</f>
        <v>110</v>
      </c>
      <c r="E17" s="173">
        <f>SUM(E13:E16)</f>
        <v>7</v>
      </c>
      <c r="F17" s="173">
        <f>SUM(F13:F16)</f>
        <v>354</v>
      </c>
      <c r="G17" s="142"/>
      <c r="H17" s="142"/>
      <c r="I17" s="142"/>
      <c r="J17" s="173">
        <f>SUM(J13:J16)</f>
        <v>264</v>
      </c>
      <c r="K17" s="173">
        <f>SUM(K13:K16)</f>
        <v>101</v>
      </c>
      <c r="L17" s="173">
        <f>SUM(L13:L16)</f>
        <v>8</v>
      </c>
      <c r="M17" s="173">
        <f>SUM(M13:M16)</f>
        <v>365</v>
      </c>
      <c r="N17" s="14"/>
      <c r="O17" s="14"/>
    </row>
    <row r="18" spans="1:15" ht="12.7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"/>
      <c r="O18" s="14"/>
    </row>
    <row r="19" spans="1:15" ht="17.25" customHeight="1">
      <c r="A19" s="142" t="s">
        <v>1</v>
      </c>
      <c r="B19" s="185" t="s">
        <v>47</v>
      </c>
      <c r="C19" s="185" t="s">
        <v>147</v>
      </c>
      <c r="D19" s="185" t="s">
        <v>148</v>
      </c>
      <c r="E19" s="185" t="s">
        <v>5</v>
      </c>
      <c r="F19" s="185" t="s">
        <v>6</v>
      </c>
      <c r="G19" s="142"/>
      <c r="H19" s="142" t="s">
        <v>1</v>
      </c>
      <c r="I19" s="185" t="s">
        <v>47</v>
      </c>
      <c r="J19" s="185" t="s">
        <v>147</v>
      </c>
      <c r="K19" s="185" t="s">
        <v>148</v>
      </c>
      <c r="L19" s="185" t="s">
        <v>5</v>
      </c>
      <c r="M19" s="185" t="s">
        <v>6</v>
      </c>
      <c r="N19" s="14"/>
      <c r="O19" s="14"/>
    </row>
    <row r="20" spans="1:15" ht="17.25" customHeight="1">
      <c r="A20" s="170" t="str">
        <f>IF(DKB!B13=0,"",DKB!B13)</f>
        <v>Spieler A3</v>
      </c>
      <c r="B20" s="171">
        <v>1</v>
      </c>
      <c r="C20" s="172">
        <v>135</v>
      </c>
      <c r="D20" s="172">
        <v>61</v>
      </c>
      <c r="E20" s="172">
        <v>1</v>
      </c>
      <c r="F20" s="173">
        <f>SUM(C20:D20)</f>
        <v>196</v>
      </c>
      <c r="G20" s="142"/>
      <c r="H20" s="170" t="str">
        <f>IF(DKB!W13=0,"",DKB!W13)</f>
        <v>Spieler 4</v>
      </c>
      <c r="I20" s="171">
        <v>2</v>
      </c>
      <c r="J20" s="172">
        <v>125</v>
      </c>
      <c r="K20" s="172">
        <v>48</v>
      </c>
      <c r="L20" s="172">
        <v>5</v>
      </c>
      <c r="M20" s="173">
        <f>SUM(J20:K20)</f>
        <v>173</v>
      </c>
      <c r="N20" s="14"/>
      <c r="O20" s="14"/>
    </row>
    <row r="21" spans="1:15" ht="17.25" customHeight="1">
      <c r="A21" s="142"/>
      <c r="B21" s="171">
        <v>2</v>
      </c>
      <c r="C21" s="172">
        <v>145</v>
      </c>
      <c r="D21" s="172">
        <v>69</v>
      </c>
      <c r="E21" s="172">
        <v>0</v>
      </c>
      <c r="F21" s="173">
        <f>SUM(C21:D21)</f>
        <v>214</v>
      </c>
      <c r="G21" s="142"/>
      <c r="H21" s="142"/>
      <c r="I21" s="171">
        <v>1</v>
      </c>
      <c r="J21" s="172">
        <v>118</v>
      </c>
      <c r="K21" s="172">
        <v>65</v>
      </c>
      <c r="L21" s="172">
        <v>4</v>
      </c>
      <c r="M21" s="173">
        <f>SUM(J21:K21)</f>
        <v>183</v>
      </c>
      <c r="N21" s="14"/>
      <c r="O21" s="14"/>
    </row>
    <row r="22" spans="1:15" ht="17.25" customHeight="1">
      <c r="A22" s="142"/>
      <c r="B22" s="171">
        <v>4</v>
      </c>
      <c r="C22" s="172"/>
      <c r="D22" s="172"/>
      <c r="E22" s="172"/>
      <c r="F22" s="173">
        <f>SUM(C22:D22)</f>
        <v>0</v>
      </c>
      <c r="G22" s="142"/>
      <c r="H22" s="142"/>
      <c r="I22" s="171">
        <v>3</v>
      </c>
      <c r="J22" s="172"/>
      <c r="K22" s="172"/>
      <c r="L22" s="172"/>
      <c r="M22" s="173">
        <f>SUM(J22:K22)</f>
        <v>0</v>
      </c>
      <c r="N22" s="14"/>
      <c r="O22" s="14"/>
    </row>
    <row r="23" spans="1:15" ht="17.25" customHeight="1">
      <c r="A23" s="142"/>
      <c r="B23" s="171">
        <v>3</v>
      </c>
      <c r="C23" s="172"/>
      <c r="D23" s="172"/>
      <c r="E23" s="172"/>
      <c r="F23" s="173">
        <f>SUM(C23:D23)</f>
        <v>0</v>
      </c>
      <c r="G23" s="142"/>
      <c r="H23" s="142"/>
      <c r="I23" s="171">
        <v>4</v>
      </c>
      <c r="J23" s="172"/>
      <c r="K23" s="172"/>
      <c r="L23" s="172"/>
      <c r="M23" s="173">
        <f>SUM(J23:K23)</f>
        <v>0</v>
      </c>
      <c r="N23" s="14"/>
      <c r="O23" s="14"/>
    </row>
    <row r="24" spans="1:15" ht="17.25" customHeight="1">
      <c r="A24" s="142"/>
      <c r="B24" s="142"/>
      <c r="C24" s="173">
        <f>SUM(C20:C23)</f>
        <v>280</v>
      </c>
      <c r="D24" s="173">
        <f>SUM(D20:D23)</f>
        <v>130</v>
      </c>
      <c r="E24" s="173">
        <f>SUM(E20:E23)</f>
        <v>1</v>
      </c>
      <c r="F24" s="173">
        <f>SUM(F20:F23)</f>
        <v>410</v>
      </c>
      <c r="G24" s="142"/>
      <c r="H24" s="142"/>
      <c r="I24" s="142"/>
      <c r="J24" s="173">
        <f>SUM(J20:J23)</f>
        <v>243</v>
      </c>
      <c r="K24" s="173">
        <f>SUM(K20:K23)</f>
        <v>113</v>
      </c>
      <c r="L24" s="173">
        <f>SUM(L20:L23)</f>
        <v>9</v>
      </c>
      <c r="M24" s="173">
        <f>SUM(M20:M23)</f>
        <v>356</v>
      </c>
      <c r="N24" s="14"/>
      <c r="O24" s="14"/>
    </row>
    <row r="25" spans="1:15" ht="12.7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"/>
      <c r="O25" s="14"/>
    </row>
    <row r="26" spans="1:15" ht="17.25" customHeight="1">
      <c r="A26" s="142" t="s">
        <v>1</v>
      </c>
      <c r="B26" s="185" t="s">
        <v>47</v>
      </c>
      <c r="C26" s="185" t="s">
        <v>147</v>
      </c>
      <c r="D26" s="185" t="s">
        <v>148</v>
      </c>
      <c r="E26" s="185" t="s">
        <v>5</v>
      </c>
      <c r="F26" s="185" t="s">
        <v>6</v>
      </c>
      <c r="G26" s="142"/>
      <c r="H26" s="142" t="s">
        <v>1</v>
      </c>
      <c r="I26" s="185" t="s">
        <v>47</v>
      </c>
      <c r="J26" s="185" t="s">
        <v>147</v>
      </c>
      <c r="K26" s="185" t="s">
        <v>148</v>
      </c>
      <c r="L26" s="185" t="s">
        <v>5</v>
      </c>
      <c r="M26" s="185" t="s">
        <v>6</v>
      </c>
      <c r="N26" s="14"/>
      <c r="O26" s="14"/>
    </row>
    <row r="27" spans="1:15" ht="17.25" customHeight="1">
      <c r="A27" s="170" t="str">
        <f>IF(DKB!B14=0,"",DKB!B14)</f>
        <v>Spieler A4</v>
      </c>
      <c r="B27" s="171">
        <v>3</v>
      </c>
      <c r="C27" s="172">
        <v>130</v>
      </c>
      <c r="D27" s="172">
        <v>59</v>
      </c>
      <c r="E27" s="172">
        <v>2</v>
      </c>
      <c r="F27" s="173">
        <f>SUM(C27:D27)</f>
        <v>189</v>
      </c>
      <c r="G27" s="142"/>
      <c r="H27" s="170" t="str">
        <f>IF(DKB!W14=0,"",DKB!W14)</f>
        <v>Spieler 3</v>
      </c>
      <c r="I27" s="171">
        <v>4</v>
      </c>
      <c r="J27" s="172">
        <v>150</v>
      </c>
      <c r="K27" s="172">
        <v>65</v>
      </c>
      <c r="L27" s="172">
        <v>0</v>
      </c>
      <c r="M27" s="173">
        <f>SUM(J27:K27)</f>
        <v>215</v>
      </c>
      <c r="N27" s="14"/>
      <c r="O27" s="14"/>
    </row>
    <row r="28" spans="1:15" ht="17.25" customHeight="1">
      <c r="A28" s="142"/>
      <c r="B28" s="171">
        <v>4</v>
      </c>
      <c r="C28" s="172">
        <v>131</v>
      </c>
      <c r="D28" s="172">
        <v>55</v>
      </c>
      <c r="E28" s="172">
        <v>3</v>
      </c>
      <c r="F28" s="173">
        <f>SUM(C28:D28)</f>
        <v>186</v>
      </c>
      <c r="G28" s="142"/>
      <c r="H28" s="142"/>
      <c r="I28" s="171">
        <v>3</v>
      </c>
      <c r="J28" s="172">
        <v>132</v>
      </c>
      <c r="K28" s="172">
        <v>71</v>
      </c>
      <c r="L28" s="172">
        <v>0</v>
      </c>
      <c r="M28" s="173">
        <f>SUM(J28:K28)</f>
        <v>203</v>
      </c>
      <c r="N28" s="14"/>
      <c r="O28" s="14"/>
    </row>
    <row r="29" spans="1:15" ht="17.25" customHeight="1">
      <c r="A29" s="142"/>
      <c r="B29" s="171">
        <v>2</v>
      </c>
      <c r="C29" s="172"/>
      <c r="D29" s="172"/>
      <c r="E29" s="172"/>
      <c r="F29" s="173">
        <f>SUM(C29:D29)</f>
        <v>0</v>
      </c>
      <c r="G29" s="142"/>
      <c r="H29" s="142"/>
      <c r="I29" s="171">
        <v>1</v>
      </c>
      <c r="J29" s="172"/>
      <c r="K29" s="172"/>
      <c r="L29" s="172"/>
      <c r="M29" s="173">
        <f>SUM(J29:K29)</f>
        <v>0</v>
      </c>
      <c r="N29" s="14"/>
      <c r="O29" s="14"/>
    </row>
    <row r="30" spans="1:15" ht="17.25" customHeight="1">
      <c r="A30" s="142"/>
      <c r="B30" s="171">
        <v>1</v>
      </c>
      <c r="C30" s="172"/>
      <c r="D30" s="172"/>
      <c r="E30" s="172"/>
      <c r="F30" s="173">
        <f>SUM(C30:D30)</f>
        <v>0</v>
      </c>
      <c r="G30" s="142"/>
      <c r="H30" s="142"/>
      <c r="I30" s="171">
        <v>2</v>
      </c>
      <c r="J30" s="172"/>
      <c r="K30" s="172"/>
      <c r="L30" s="172"/>
      <c r="M30" s="173">
        <f>SUM(J30:K30)</f>
        <v>0</v>
      </c>
      <c r="N30" s="14"/>
      <c r="O30" s="14"/>
    </row>
    <row r="31" spans="1:15" ht="17.25" customHeight="1">
      <c r="A31" s="142"/>
      <c r="B31" s="142"/>
      <c r="C31" s="173">
        <f>SUM(C27:C30)</f>
        <v>261</v>
      </c>
      <c r="D31" s="173">
        <f>SUM(D27:D30)</f>
        <v>114</v>
      </c>
      <c r="E31" s="173">
        <f>SUM(E27:E30)</f>
        <v>5</v>
      </c>
      <c r="F31" s="173">
        <f>SUM(F27:F30)</f>
        <v>375</v>
      </c>
      <c r="G31" s="142"/>
      <c r="H31" s="142"/>
      <c r="I31" s="142"/>
      <c r="J31" s="173">
        <f>SUM(J27:J30)</f>
        <v>282</v>
      </c>
      <c r="K31" s="173">
        <f>SUM(K27:K30)</f>
        <v>136</v>
      </c>
      <c r="L31" s="173">
        <f>SUM(L27:L30)</f>
        <v>0</v>
      </c>
      <c r="M31" s="173">
        <f>SUM(M27:M30)</f>
        <v>418</v>
      </c>
      <c r="N31" s="14"/>
      <c r="O31" s="14"/>
    </row>
    <row r="32" spans="1:15" ht="12.7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"/>
      <c r="O32" s="14"/>
    </row>
    <row r="33" spans="1:15" ht="17.25" customHeight="1">
      <c r="A33" s="142" t="s">
        <v>1</v>
      </c>
      <c r="B33" s="185" t="s">
        <v>47</v>
      </c>
      <c r="C33" s="185" t="s">
        <v>147</v>
      </c>
      <c r="D33" s="185" t="s">
        <v>148</v>
      </c>
      <c r="E33" s="185" t="s">
        <v>5</v>
      </c>
      <c r="F33" s="185" t="s">
        <v>6</v>
      </c>
      <c r="G33" s="142"/>
      <c r="H33" s="142" t="s">
        <v>1</v>
      </c>
      <c r="I33" s="185" t="s">
        <v>47</v>
      </c>
      <c r="J33" s="185" t="s">
        <v>147</v>
      </c>
      <c r="K33" s="185" t="s">
        <v>148</v>
      </c>
      <c r="L33" s="185" t="s">
        <v>5</v>
      </c>
      <c r="M33" s="185" t="s">
        <v>6</v>
      </c>
      <c r="N33" s="14"/>
      <c r="O33" s="14"/>
    </row>
    <row r="34" spans="1:15" ht="17.25" customHeight="1">
      <c r="A34" s="170">
        <f>IF(DKB!B15=0,"",DKB!B15)</f>
      </c>
      <c r="B34" s="171">
        <v>1</v>
      </c>
      <c r="C34" s="172"/>
      <c r="D34" s="172"/>
      <c r="E34" s="172"/>
      <c r="F34" s="173">
        <f>SUM(C34:D34)</f>
        <v>0</v>
      </c>
      <c r="G34" s="142"/>
      <c r="H34" s="170">
        <f>IF(DKB!W15=0,"",DKB!W15)</f>
      </c>
      <c r="I34" s="171">
        <v>2</v>
      </c>
      <c r="J34" s="172"/>
      <c r="K34" s="172"/>
      <c r="L34" s="172"/>
      <c r="M34" s="173">
        <f>SUM(J34:K34)</f>
        <v>0</v>
      </c>
      <c r="N34" s="14"/>
      <c r="O34" s="14"/>
    </row>
    <row r="35" spans="1:15" ht="17.25" customHeight="1">
      <c r="A35" s="142"/>
      <c r="B35" s="171">
        <v>2</v>
      </c>
      <c r="C35" s="172"/>
      <c r="D35" s="172"/>
      <c r="E35" s="172"/>
      <c r="F35" s="173">
        <f>SUM(C35:D35)</f>
        <v>0</v>
      </c>
      <c r="G35" s="142"/>
      <c r="H35" s="142"/>
      <c r="I35" s="171">
        <v>1</v>
      </c>
      <c r="J35" s="172"/>
      <c r="K35" s="172"/>
      <c r="L35" s="172"/>
      <c r="M35" s="173">
        <f>SUM(J35:K35)</f>
        <v>0</v>
      </c>
      <c r="N35" s="14"/>
      <c r="O35" s="14"/>
    </row>
    <row r="36" spans="1:15" ht="17.25" customHeight="1">
      <c r="A36" s="142"/>
      <c r="B36" s="171">
        <v>4</v>
      </c>
      <c r="C36" s="172"/>
      <c r="D36" s="172"/>
      <c r="E36" s="172"/>
      <c r="F36" s="173">
        <f>SUM(C36:D36)</f>
        <v>0</v>
      </c>
      <c r="G36" s="142"/>
      <c r="H36" s="142"/>
      <c r="I36" s="171">
        <v>3</v>
      </c>
      <c r="J36" s="172"/>
      <c r="K36" s="172"/>
      <c r="L36" s="172"/>
      <c r="M36" s="173">
        <f>SUM(J36:K36)</f>
        <v>0</v>
      </c>
      <c r="N36" s="14"/>
      <c r="O36" s="14"/>
    </row>
    <row r="37" spans="1:15" ht="17.25" customHeight="1">
      <c r="A37" s="142"/>
      <c r="B37" s="171">
        <v>3</v>
      </c>
      <c r="C37" s="172"/>
      <c r="D37" s="172"/>
      <c r="E37" s="172"/>
      <c r="F37" s="173">
        <f>SUM(C37:D37)</f>
        <v>0</v>
      </c>
      <c r="G37" s="142"/>
      <c r="H37" s="142"/>
      <c r="I37" s="171">
        <v>4</v>
      </c>
      <c r="J37" s="172"/>
      <c r="K37" s="172"/>
      <c r="L37" s="172"/>
      <c r="M37" s="173">
        <f>SUM(J37:K37)</f>
        <v>0</v>
      </c>
      <c r="N37" s="14"/>
      <c r="O37" s="14"/>
    </row>
    <row r="38" spans="1:15" ht="17.25" customHeight="1">
      <c r="A38" s="142"/>
      <c r="B38" s="142"/>
      <c r="C38" s="173">
        <f>SUM(C34:C37)</f>
        <v>0</v>
      </c>
      <c r="D38" s="173">
        <f>SUM(D34:D37)</f>
        <v>0</v>
      </c>
      <c r="E38" s="173">
        <f>SUM(E34:E37)</f>
        <v>0</v>
      </c>
      <c r="F38" s="173">
        <f>SUM(F34:F37)</f>
        <v>0</v>
      </c>
      <c r="G38" s="142"/>
      <c r="H38" s="142"/>
      <c r="I38" s="142"/>
      <c r="J38" s="173">
        <f>SUM(J34:J37)</f>
        <v>0</v>
      </c>
      <c r="K38" s="173">
        <f>SUM(K34:K37)</f>
        <v>0</v>
      </c>
      <c r="L38" s="173">
        <f>SUM(L34:L37)</f>
        <v>0</v>
      </c>
      <c r="M38" s="173">
        <f>SUM(M34:M37)</f>
        <v>0</v>
      </c>
      <c r="N38" s="14"/>
      <c r="O38" s="14"/>
    </row>
    <row r="39" spans="1:15" ht="12.75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"/>
      <c r="O39" s="14"/>
    </row>
    <row r="40" spans="1:15" ht="17.25" customHeight="1">
      <c r="A40" s="142" t="s">
        <v>1</v>
      </c>
      <c r="B40" s="185" t="s">
        <v>47</v>
      </c>
      <c r="C40" s="185" t="s">
        <v>147</v>
      </c>
      <c r="D40" s="185" t="s">
        <v>148</v>
      </c>
      <c r="E40" s="185" t="s">
        <v>5</v>
      </c>
      <c r="F40" s="185" t="s">
        <v>6</v>
      </c>
      <c r="G40" s="142"/>
      <c r="H40" s="142" t="s">
        <v>1</v>
      </c>
      <c r="I40" s="185" t="s">
        <v>47</v>
      </c>
      <c r="J40" s="185" t="s">
        <v>147</v>
      </c>
      <c r="K40" s="185" t="s">
        <v>148</v>
      </c>
      <c r="L40" s="185" t="s">
        <v>5</v>
      </c>
      <c r="M40" s="185" t="s">
        <v>6</v>
      </c>
      <c r="N40" s="14"/>
      <c r="O40" s="14"/>
    </row>
    <row r="41" spans="1:15" ht="17.25" customHeight="1">
      <c r="A41" s="170">
        <f>IF(DKB!B16=0,"",DKB!B16)</f>
      </c>
      <c r="B41" s="171">
        <v>3</v>
      </c>
      <c r="C41" s="172"/>
      <c r="D41" s="172"/>
      <c r="E41" s="172"/>
      <c r="F41" s="173">
        <f>SUM(C41:D41)</f>
        <v>0</v>
      </c>
      <c r="G41" s="142"/>
      <c r="H41" s="170">
        <f>IF(DKB!W16=0,"",DKB!W16)</f>
      </c>
      <c r="I41" s="171">
        <v>4</v>
      </c>
      <c r="J41" s="172"/>
      <c r="K41" s="172"/>
      <c r="L41" s="172"/>
      <c r="M41" s="173">
        <f>SUM(J41:K41)</f>
        <v>0</v>
      </c>
      <c r="N41" s="14"/>
      <c r="O41" s="14"/>
    </row>
    <row r="42" spans="1:15" ht="17.25" customHeight="1">
      <c r="A42" s="142"/>
      <c r="B42" s="171">
        <v>4</v>
      </c>
      <c r="C42" s="172"/>
      <c r="D42" s="172"/>
      <c r="E42" s="172"/>
      <c r="F42" s="173">
        <f>SUM(C42:D42)</f>
        <v>0</v>
      </c>
      <c r="G42" s="142"/>
      <c r="H42" s="142"/>
      <c r="I42" s="171">
        <v>3</v>
      </c>
      <c r="J42" s="172"/>
      <c r="K42" s="172"/>
      <c r="L42" s="172"/>
      <c r="M42" s="173">
        <f>SUM(J42:K42)</f>
        <v>0</v>
      </c>
      <c r="N42" s="14"/>
      <c r="O42" s="14"/>
    </row>
    <row r="43" spans="1:15" ht="17.25" customHeight="1">
      <c r="A43" s="142"/>
      <c r="B43" s="171">
        <v>2</v>
      </c>
      <c r="C43" s="172"/>
      <c r="D43" s="172"/>
      <c r="E43" s="172"/>
      <c r="F43" s="173">
        <f>SUM(C43:D43)</f>
        <v>0</v>
      </c>
      <c r="G43" s="142"/>
      <c r="H43" s="142"/>
      <c r="I43" s="171">
        <v>1</v>
      </c>
      <c r="J43" s="172"/>
      <c r="K43" s="172"/>
      <c r="L43" s="172"/>
      <c r="M43" s="173">
        <f>SUM(J43:K43)</f>
        <v>0</v>
      </c>
      <c r="N43" s="14"/>
      <c r="O43" s="14"/>
    </row>
    <row r="44" spans="1:15" ht="17.25" customHeight="1">
      <c r="A44" s="142"/>
      <c r="B44" s="171">
        <v>1</v>
      </c>
      <c r="C44" s="172"/>
      <c r="D44" s="172"/>
      <c r="E44" s="172"/>
      <c r="F44" s="173">
        <f>SUM(C44:D44)</f>
        <v>0</v>
      </c>
      <c r="G44" s="142"/>
      <c r="H44" s="142"/>
      <c r="I44" s="171">
        <v>2</v>
      </c>
      <c r="J44" s="172"/>
      <c r="K44" s="172"/>
      <c r="L44" s="172"/>
      <c r="M44" s="173">
        <f>SUM(J44:K44)</f>
        <v>0</v>
      </c>
      <c r="N44" s="14"/>
      <c r="O44" s="14"/>
    </row>
    <row r="45" spans="1:15" ht="17.25" customHeight="1">
      <c r="A45" s="142"/>
      <c r="B45" s="142"/>
      <c r="C45" s="173">
        <f>SUM(C41:C44)</f>
        <v>0</v>
      </c>
      <c r="D45" s="173">
        <f>SUM(D41:D44)</f>
        <v>0</v>
      </c>
      <c r="E45" s="173">
        <f>SUM(E41:E44)</f>
        <v>0</v>
      </c>
      <c r="F45" s="173">
        <f>SUM(F41:F44)</f>
        <v>0</v>
      </c>
      <c r="G45" s="142"/>
      <c r="H45" s="142"/>
      <c r="I45" s="142"/>
      <c r="J45" s="173">
        <f>SUM(J41:J44)</f>
        <v>0</v>
      </c>
      <c r="K45" s="173">
        <f>SUM(K41:K44)</f>
        <v>0</v>
      </c>
      <c r="L45" s="173">
        <f>SUM(L41:L44)</f>
        <v>0</v>
      </c>
      <c r="M45" s="173">
        <f>SUM(M41:M44)</f>
        <v>0</v>
      </c>
      <c r="N45" s="14"/>
      <c r="O45" s="14"/>
    </row>
    <row r="46" spans="1:15" ht="12.75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"/>
      <c r="O46" s="14"/>
    </row>
    <row r="47" spans="1:15" ht="17.25" customHeight="1">
      <c r="A47" s="142" t="s">
        <v>1</v>
      </c>
      <c r="B47" s="185" t="s">
        <v>47</v>
      </c>
      <c r="C47" s="185" t="s">
        <v>147</v>
      </c>
      <c r="D47" s="185" t="s">
        <v>148</v>
      </c>
      <c r="E47" s="185" t="s">
        <v>5</v>
      </c>
      <c r="F47" s="185" t="s">
        <v>6</v>
      </c>
      <c r="G47" s="142"/>
      <c r="H47" s="142" t="s">
        <v>1</v>
      </c>
      <c r="I47" s="185" t="s">
        <v>47</v>
      </c>
      <c r="J47" s="185" t="s">
        <v>147</v>
      </c>
      <c r="K47" s="185" t="s">
        <v>148</v>
      </c>
      <c r="L47" s="185" t="s">
        <v>5</v>
      </c>
      <c r="M47" s="185" t="s">
        <v>6</v>
      </c>
      <c r="N47" s="14"/>
      <c r="O47" s="14"/>
    </row>
    <row r="48" spans="1:15" ht="17.25" customHeight="1">
      <c r="A48" s="170">
        <f>IF(DKB!B17=0,"",DKB!B17)</f>
      </c>
      <c r="B48" s="171">
        <v>1</v>
      </c>
      <c r="C48" s="172"/>
      <c r="D48" s="172"/>
      <c r="E48" s="172"/>
      <c r="F48" s="173">
        <f>SUM(C48:D48)</f>
        <v>0</v>
      </c>
      <c r="G48" s="142"/>
      <c r="H48" s="170">
        <f>IF(DKB!W17=0,"",DKB!W17)</f>
      </c>
      <c r="I48" s="171">
        <v>1</v>
      </c>
      <c r="J48" s="172"/>
      <c r="K48" s="172"/>
      <c r="L48" s="172"/>
      <c r="M48" s="173">
        <f>SUM(J48:K48)</f>
        <v>0</v>
      </c>
      <c r="N48" s="14"/>
      <c r="O48" s="14"/>
    </row>
    <row r="49" spans="1:15" ht="17.25" customHeight="1">
      <c r="A49" s="142"/>
      <c r="B49" s="171">
        <v>2</v>
      </c>
      <c r="C49" s="172"/>
      <c r="D49" s="172"/>
      <c r="E49" s="172"/>
      <c r="F49" s="173">
        <f>SUM(C49:D49)</f>
        <v>0</v>
      </c>
      <c r="G49" s="142"/>
      <c r="H49" s="142"/>
      <c r="I49" s="171">
        <v>2</v>
      </c>
      <c r="J49" s="172"/>
      <c r="K49" s="172"/>
      <c r="L49" s="172"/>
      <c r="M49" s="173">
        <f>SUM(J49:K49)</f>
        <v>0</v>
      </c>
      <c r="N49" s="14"/>
      <c r="O49" s="14"/>
    </row>
    <row r="50" spans="1:15" ht="17.25" customHeight="1">
      <c r="A50" s="142"/>
      <c r="B50" s="171">
        <v>3</v>
      </c>
      <c r="C50" s="172"/>
      <c r="D50" s="172"/>
      <c r="E50" s="172"/>
      <c r="F50" s="173">
        <f>SUM(C50:D50)</f>
        <v>0</v>
      </c>
      <c r="G50" s="142"/>
      <c r="H50" s="142"/>
      <c r="I50" s="171">
        <v>3</v>
      </c>
      <c r="J50" s="172"/>
      <c r="K50" s="172"/>
      <c r="L50" s="172"/>
      <c r="M50" s="173">
        <f>SUM(J50:K50)</f>
        <v>0</v>
      </c>
      <c r="N50" s="14"/>
      <c r="O50" s="14"/>
    </row>
    <row r="51" spans="1:15" ht="17.25" customHeight="1">
      <c r="A51" s="142"/>
      <c r="B51" s="171">
        <v>4</v>
      </c>
      <c r="C51" s="172"/>
      <c r="D51" s="172"/>
      <c r="E51" s="172"/>
      <c r="F51" s="173">
        <f>SUM(C51:D51)</f>
        <v>0</v>
      </c>
      <c r="G51" s="142"/>
      <c r="H51" s="142"/>
      <c r="I51" s="171">
        <v>4</v>
      </c>
      <c r="J51" s="172"/>
      <c r="K51" s="172"/>
      <c r="L51" s="172"/>
      <c r="M51" s="173">
        <f>SUM(J51:K51)</f>
        <v>0</v>
      </c>
      <c r="N51" s="14"/>
      <c r="O51" s="14"/>
    </row>
    <row r="52" spans="1:15" ht="17.25" customHeight="1">
      <c r="A52" s="142"/>
      <c r="B52" s="142"/>
      <c r="C52" s="173">
        <f>SUM(C48:C51)</f>
        <v>0</v>
      </c>
      <c r="D52" s="173">
        <f>SUM(D48:D51)</f>
        <v>0</v>
      </c>
      <c r="E52" s="173">
        <f>SUM(E48:E51)</f>
        <v>0</v>
      </c>
      <c r="F52" s="173">
        <f>SUM(F48:F51)</f>
        <v>0</v>
      </c>
      <c r="G52" s="142"/>
      <c r="H52" s="142"/>
      <c r="I52" s="142"/>
      <c r="J52" s="173">
        <f>SUM(J48:J51)</f>
        <v>0</v>
      </c>
      <c r="K52" s="173">
        <f>SUM(K48:K51)</f>
        <v>0</v>
      </c>
      <c r="L52" s="173">
        <f>SUM(L48:L51)</f>
        <v>0</v>
      </c>
      <c r="M52" s="173">
        <f>SUM(M48:M51)</f>
        <v>0</v>
      </c>
      <c r="N52" s="14"/>
      <c r="O52" s="14"/>
    </row>
    <row r="53" spans="1:15" ht="12.75">
      <c r="A53" s="142"/>
      <c r="B53" s="144"/>
      <c r="C53" s="144"/>
      <c r="D53" s="144"/>
      <c r="E53" s="144"/>
      <c r="F53" s="144"/>
      <c r="G53" s="142"/>
      <c r="H53" s="144"/>
      <c r="I53" s="144"/>
      <c r="J53" s="144"/>
      <c r="K53" s="144"/>
      <c r="L53" s="144"/>
      <c r="M53" s="144"/>
      <c r="O53" s="14"/>
    </row>
    <row r="54" spans="1:15" ht="17.25" customHeight="1">
      <c r="A54" s="142" t="s">
        <v>1</v>
      </c>
      <c r="B54" s="186" t="s">
        <v>47</v>
      </c>
      <c r="C54" s="185" t="s">
        <v>147</v>
      </c>
      <c r="D54" s="185" t="s">
        <v>148</v>
      </c>
      <c r="E54" s="185" t="s">
        <v>5</v>
      </c>
      <c r="F54" s="185" t="s">
        <v>6</v>
      </c>
      <c r="G54" s="142"/>
      <c r="H54" s="142" t="s">
        <v>1</v>
      </c>
      <c r="I54" s="185" t="s">
        <v>47</v>
      </c>
      <c r="J54" s="185" t="s">
        <v>147</v>
      </c>
      <c r="K54" s="185" t="s">
        <v>148</v>
      </c>
      <c r="L54" s="185" t="s">
        <v>5</v>
      </c>
      <c r="M54" s="185" t="s">
        <v>6</v>
      </c>
      <c r="O54" s="14"/>
    </row>
    <row r="55" spans="1:15" ht="17.25" customHeight="1">
      <c r="A55" s="170">
        <f>IF(DKB!B18=0,"",DKB!B18)</f>
      </c>
      <c r="B55" s="171">
        <v>1</v>
      </c>
      <c r="C55" s="172"/>
      <c r="D55" s="172"/>
      <c r="E55" s="172"/>
      <c r="F55" s="173">
        <f>SUM(C55:D55)</f>
        <v>0</v>
      </c>
      <c r="G55" s="142"/>
      <c r="H55" s="170">
        <f>IF(DKB!W18=0,"",DKB!W18)</f>
      </c>
      <c r="I55" s="171">
        <v>1</v>
      </c>
      <c r="J55" s="172"/>
      <c r="K55" s="172"/>
      <c r="L55" s="172"/>
      <c r="M55" s="173">
        <f>SUM(J55:K55)</f>
        <v>0</v>
      </c>
      <c r="O55" s="14"/>
    </row>
    <row r="56" spans="1:15" ht="17.25" customHeight="1">
      <c r="A56" s="142"/>
      <c r="B56" s="171">
        <v>2</v>
      </c>
      <c r="C56" s="172"/>
      <c r="D56" s="172"/>
      <c r="E56" s="172"/>
      <c r="F56" s="173">
        <f>SUM(C56:D56)</f>
        <v>0</v>
      </c>
      <c r="G56" s="142"/>
      <c r="H56" s="144"/>
      <c r="I56" s="171">
        <v>2</v>
      </c>
      <c r="J56" s="172"/>
      <c r="K56" s="172"/>
      <c r="L56" s="172"/>
      <c r="M56" s="173">
        <f>SUM(J56:K56)</f>
        <v>0</v>
      </c>
      <c r="O56" s="14"/>
    </row>
    <row r="57" spans="1:15" ht="17.25" customHeight="1">
      <c r="A57" s="142"/>
      <c r="B57" s="171">
        <v>3</v>
      </c>
      <c r="C57" s="172"/>
      <c r="D57" s="172"/>
      <c r="E57" s="172"/>
      <c r="F57" s="173">
        <f>SUM(C57:D57)</f>
        <v>0</v>
      </c>
      <c r="G57" s="142"/>
      <c r="H57" s="144"/>
      <c r="I57" s="171">
        <v>3</v>
      </c>
      <c r="J57" s="172"/>
      <c r="K57" s="172"/>
      <c r="L57" s="172"/>
      <c r="M57" s="173">
        <f>SUM(J57:K57)</f>
        <v>0</v>
      </c>
      <c r="O57" s="14"/>
    </row>
    <row r="58" spans="1:15" ht="17.25" customHeight="1">
      <c r="A58" s="142"/>
      <c r="B58" s="171">
        <v>4</v>
      </c>
      <c r="C58" s="172"/>
      <c r="D58" s="172"/>
      <c r="E58" s="172"/>
      <c r="F58" s="173">
        <f>SUM(C58:D58)</f>
        <v>0</v>
      </c>
      <c r="G58" s="142"/>
      <c r="H58" s="144"/>
      <c r="I58" s="171">
        <v>4</v>
      </c>
      <c r="J58" s="172"/>
      <c r="K58" s="172"/>
      <c r="L58" s="172"/>
      <c r="M58" s="173">
        <f>SUM(J58:K58)</f>
        <v>0</v>
      </c>
      <c r="O58" s="14"/>
    </row>
    <row r="59" spans="1:15" ht="17.25" customHeight="1">
      <c r="A59" s="142"/>
      <c r="B59" s="144"/>
      <c r="C59" s="173">
        <f>SUM(C55:C58)</f>
        <v>0</v>
      </c>
      <c r="D59" s="173">
        <f>SUM(D55:D58)</f>
        <v>0</v>
      </c>
      <c r="E59" s="173">
        <f>SUM(E55:E58)</f>
        <v>0</v>
      </c>
      <c r="F59" s="174">
        <f>SUM(F55:F58)</f>
        <v>0</v>
      </c>
      <c r="G59" s="142"/>
      <c r="H59" s="144"/>
      <c r="I59" s="144"/>
      <c r="J59" s="173">
        <f>SUM(J55:J58)</f>
        <v>0</v>
      </c>
      <c r="K59" s="173">
        <f>SUM(K55:K58)</f>
        <v>0</v>
      </c>
      <c r="L59" s="173">
        <f>SUM(L55:L58)</f>
        <v>0</v>
      </c>
      <c r="M59" s="173">
        <f>SUM(M55:M58)</f>
        <v>0</v>
      </c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  <row r="102" ht="12.75">
      <c r="O102" s="14"/>
    </row>
    <row r="103" ht="12.75">
      <c r="O103" s="14"/>
    </row>
    <row r="104" ht="12.75">
      <c r="O104" s="14"/>
    </row>
  </sheetData>
  <sheetProtection password="CF7A" sheet="1" objects="1" scenarios="1"/>
  <mergeCells count="4">
    <mergeCell ref="A3:F3"/>
    <mergeCell ref="A1:F1"/>
    <mergeCell ref="H1:M1"/>
    <mergeCell ref="H3:M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3:P51"/>
  <sheetViews>
    <sheetView showGridLines="0" showRowColHeaders="0" zoomScale="140" zoomScaleNormal="140" zoomScalePageLayoutView="0" workbookViewId="0" topLeftCell="A1">
      <selection activeCell="C4" sqref="C4:D4"/>
    </sheetView>
  </sheetViews>
  <sheetFormatPr defaultColWidth="11.421875" defaultRowHeight="12.75"/>
  <cols>
    <col min="1" max="1" width="5.7109375" style="0" customWidth="1"/>
    <col min="2" max="2" width="22.57421875" style="0" bestFit="1" customWidth="1"/>
    <col min="3" max="3" width="17.8515625" style="0" customWidth="1"/>
    <col min="6" max="6" width="5.7109375" style="0" customWidth="1"/>
  </cols>
  <sheetData>
    <row r="3" spans="2:4" ht="12.75">
      <c r="B3" t="s">
        <v>91</v>
      </c>
      <c r="C3" s="285" t="s">
        <v>92</v>
      </c>
      <c r="D3" s="286"/>
    </row>
    <row r="4" spans="2:4" ht="12.75">
      <c r="B4" t="s">
        <v>93</v>
      </c>
      <c r="C4" s="287" t="s">
        <v>174</v>
      </c>
      <c r="D4" s="288"/>
    </row>
    <row r="5" spans="2:4" ht="12.75">
      <c r="B5" t="s">
        <v>94</v>
      </c>
      <c r="C5" s="287" t="s">
        <v>175</v>
      </c>
      <c r="D5" s="288"/>
    </row>
    <row r="6" spans="2:4" ht="12.75">
      <c r="B6" t="s">
        <v>95</v>
      </c>
      <c r="C6" s="287"/>
      <c r="D6" s="288"/>
    </row>
    <row r="7" spans="2:4" ht="12.75">
      <c r="B7" t="s">
        <v>96</v>
      </c>
      <c r="C7" s="289">
        <v>1010</v>
      </c>
      <c r="D7" s="290"/>
    </row>
    <row r="8" spans="2:4" ht="12.75">
      <c r="B8" t="s">
        <v>97</v>
      </c>
      <c r="C8" s="289"/>
      <c r="D8" s="290"/>
    </row>
    <row r="9" spans="2:4" ht="12.75">
      <c r="B9" t="s">
        <v>68</v>
      </c>
      <c r="C9" s="93" t="s">
        <v>159</v>
      </c>
      <c r="D9" s="94"/>
    </row>
    <row r="10" spans="2:4" ht="12.75">
      <c r="B10" s="95"/>
      <c r="C10" s="96" t="s">
        <v>98</v>
      </c>
      <c r="D10" s="96" t="s">
        <v>99</v>
      </c>
    </row>
    <row r="11" spans="2:4" ht="12.75">
      <c r="B11" s="97" t="s">
        <v>100</v>
      </c>
      <c r="C11" s="98" t="s">
        <v>101</v>
      </c>
      <c r="D11" s="98"/>
    </row>
    <row r="12" spans="2:5" ht="12.75">
      <c r="B12" s="97" t="s">
        <v>102</v>
      </c>
      <c r="C12" s="98" t="s">
        <v>101</v>
      </c>
      <c r="D12" s="98" t="s">
        <v>71</v>
      </c>
      <c r="E12" t="s">
        <v>71</v>
      </c>
    </row>
    <row r="13" spans="2:4" ht="12.75">
      <c r="B13" s="97" t="s">
        <v>103</v>
      </c>
      <c r="C13" s="98" t="s">
        <v>71</v>
      </c>
      <c r="D13" s="98" t="s">
        <v>101</v>
      </c>
    </row>
    <row r="14" spans="2:6" ht="12.75">
      <c r="B14" s="97" t="s">
        <v>104</v>
      </c>
      <c r="C14" s="98" t="s">
        <v>138</v>
      </c>
      <c r="D14" s="98" t="s">
        <v>101</v>
      </c>
      <c r="E14" t="s">
        <v>105</v>
      </c>
      <c r="F14" s="98"/>
    </row>
    <row r="15" spans="2:6" ht="12.75">
      <c r="B15" s="97" t="s">
        <v>106</v>
      </c>
      <c r="C15" s="98" t="s">
        <v>71</v>
      </c>
      <c r="D15" s="98" t="s">
        <v>101</v>
      </c>
      <c r="E15" t="s">
        <v>107</v>
      </c>
      <c r="F15" s="98"/>
    </row>
    <row r="16" spans="2:6" ht="12.75">
      <c r="B16" s="97" t="s">
        <v>108</v>
      </c>
      <c r="C16" s="98"/>
      <c r="D16" s="98" t="s">
        <v>101</v>
      </c>
      <c r="E16" t="s">
        <v>109</v>
      </c>
      <c r="F16" s="200" t="s">
        <v>19</v>
      </c>
    </row>
    <row r="17" spans="2:6" ht="12.75">
      <c r="B17" s="97" t="s">
        <v>15</v>
      </c>
      <c r="C17" s="99" t="s">
        <v>71</v>
      </c>
      <c r="D17" s="98" t="s">
        <v>99</v>
      </c>
      <c r="E17" t="s">
        <v>110</v>
      </c>
      <c r="F17" s="98"/>
    </row>
    <row r="19" spans="2:3" ht="12.75">
      <c r="B19" s="97" t="s">
        <v>143</v>
      </c>
      <c r="C19" s="98" t="s">
        <v>145</v>
      </c>
    </row>
    <row r="34" ht="12.75">
      <c r="A34" s="100">
        <f>SUM(B40:P41)</f>
        <v>0</v>
      </c>
    </row>
    <row r="35" ht="12.75">
      <c r="B35" s="100">
        <f>SUM(DKB!R11:R18)</f>
        <v>10</v>
      </c>
    </row>
    <row r="36" ht="12.75">
      <c r="B36" s="100">
        <f>SUM(DKB!AP11:AP18)</f>
        <v>10</v>
      </c>
    </row>
    <row r="40" spans="2:16" ht="23.25">
      <c r="B40" s="206">
        <f>IF(AND(B51&lt;6,B35&gt;9),0,IF(B35&gt;20,0,1))</f>
        <v>0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</row>
    <row r="41" spans="2:16" ht="23.25">
      <c r="B41" s="206">
        <f>IF(AND(C51&lt;6,B36&gt;9),0,IF(B36&gt;20,0,1))</f>
        <v>0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</row>
    <row r="43" spans="2:3" ht="12.75">
      <c r="B43">
        <f>IF(DKB!B11=0,0,1)</f>
        <v>1</v>
      </c>
      <c r="C43">
        <f>IF(DKB!W11=0,0,1)</f>
        <v>1</v>
      </c>
    </row>
    <row r="44" spans="2:3" ht="12.75">
      <c r="B44">
        <f>IF(DKB!B12=0,0,1)</f>
        <v>1</v>
      </c>
      <c r="C44">
        <f>IF(DKB!W12=0,0,1)</f>
        <v>1</v>
      </c>
    </row>
    <row r="45" spans="2:3" ht="12.75">
      <c r="B45">
        <f>IF(DKB!B13=0,0,1)</f>
        <v>1</v>
      </c>
      <c r="C45">
        <f>IF(DKB!W13=0,0,1)</f>
        <v>1</v>
      </c>
    </row>
    <row r="46" spans="2:3" ht="12.75">
      <c r="B46">
        <f>IF(DKB!B14=0,0,1)</f>
        <v>1</v>
      </c>
      <c r="C46">
        <f>IF(DKB!W14=0,0,1)</f>
        <v>1</v>
      </c>
    </row>
    <row r="47" spans="2:3" ht="12.75">
      <c r="B47">
        <f>IF(DKB!B15=0,0,1)</f>
        <v>0</v>
      </c>
      <c r="C47">
        <f>IF(DKB!W15=0,0,1)</f>
        <v>0</v>
      </c>
    </row>
    <row r="48" spans="2:3" ht="12.75">
      <c r="B48">
        <f>IF(DKB!B16=0,0,1)</f>
        <v>0</v>
      </c>
      <c r="C48">
        <f>IF(DKB!W16=0,0,1)</f>
        <v>0</v>
      </c>
    </row>
    <row r="49" spans="2:3" ht="12.75">
      <c r="B49">
        <f>IF(DKB!B17=0,0,1)</f>
        <v>0</v>
      </c>
      <c r="C49">
        <f>IF(DKB!W17=0,0,1)</f>
        <v>0</v>
      </c>
    </row>
    <row r="50" spans="2:3" ht="12.75">
      <c r="B50">
        <f>IF(DKB!B18=0,0,1)</f>
        <v>0</v>
      </c>
      <c r="C50">
        <f>IF(DKB!W18=0,0,1)</f>
        <v>0</v>
      </c>
    </row>
    <row r="51" spans="2:3" ht="12.75">
      <c r="B51">
        <f>SUM(B43:B50)</f>
        <v>4</v>
      </c>
      <c r="C51">
        <f>SUM(C43:C50)</f>
        <v>4</v>
      </c>
    </row>
  </sheetData>
  <sheetProtection password="8C3B" sheet="1" objects="1" scenarios="1"/>
  <mergeCells count="8">
    <mergeCell ref="C3:D3"/>
    <mergeCell ref="C4:D4"/>
    <mergeCell ref="C5:D5"/>
    <mergeCell ref="C6:D6"/>
    <mergeCell ref="B40:P40"/>
    <mergeCell ref="B41:P41"/>
    <mergeCell ref="C8:D8"/>
    <mergeCell ref="C7:D7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O4" sqref="O4"/>
    </sheetView>
  </sheetViews>
  <sheetFormatPr defaultColWidth="11.421875" defaultRowHeight="12.75"/>
  <cols>
    <col min="1" max="1" width="21.421875" style="18" customWidth="1"/>
    <col min="2" max="2" width="4.57421875" style="24" hidden="1" customWidth="1"/>
    <col min="3" max="3" width="11.421875" style="38" customWidth="1"/>
    <col min="4" max="4" width="3.8515625" style="24" hidden="1" customWidth="1"/>
    <col min="5" max="5" width="11.421875" style="9" customWidth="1"/>
    <col min="6" max="6" width="4.140625" style="9" hidden="1" customWidth="1"/>
    <col min="7" max="7" width="20.00390625" style="25" customWidth="1"/>
    <col min="8" max="9" width="0" style="20" hidden="1" customWidth="1"/>
    <col min="10" max="10" width="0" style="21" hidden="1" customWidth="1"/>
    <col min="11" max="12" width="0" style="20" hidden="1" customWidth="1"/>
    <col min="13" max="13" width="0" style="21" hidden="1" customWidth="1"/>
    <col min="14" max="14" width="5.7109375" style="20" customWidth="1"/>
    <col min="15" max="15" width="21.421875" style="20" customWidth="1"/>
    <col min="16" max="16" width="3.28125" style="20" hidden="1" customWidth="1"/>
    <col min="17" max="17" width="11.421875" style="20" customWidth="1"/>
    <col min="18" max="18" width="3.57421875" style="20" hidden="1" customWidth="1"/>
    <col min="19" max="19" width="11.421875" style="20" customWidth="1"/>
    <col min="20" max="20" width="3.00390625" style="20" hidden="1" customWidth="1"/>
    <col min="21" max="21" width="20.00390625" style="20" customWidth="1"/>
    <col min="22" max="16384" width="11.421875" style="20" customWidth="1"/>
  </cols>
  <sheetData>
    <row r="1" spans="1:21" ht="26.25">
      <c r="A1" s="291" t="s">
        <v>61</v>
      </c>
      <c r="B1" s="291"/>
      <c r="C1" s="291"/>
      <c r="D1" s="291"/>
      <c r="E1" s="291"/>
      <c r="F1" s="291"/>
      <c r="G1" s="291"/>
      <c r="O1" s="291" t="s">
        <v>62</v>
      </c>
      <c r="P1" s="291"/>
      <c r="Q1" s="291"/>
      <c r="R1" s="291"/>
      <c r="S1" s="291"/>
      <c r="T1" s="291"/>
      <c r="U1" s="291"/>
    </row>
    <row r="2" spans="1:21" ht="24.75" customHeight="1">
      <c r="A2" s="12" t="s">
        <v>60</v>
      </c>
      <c r="B2" s="19"/>
      <c r="C2" s="37" t="s">
        <v>44</v>
      </c>
      <c r="D2" s="19"/>
      <c r="E2" s="1" t="s">
        <v>0</v>
      </c>
      <c r="F2" s="1"/>
      <c r="G2" s="181" t="s">
        <v>1</v>
      </c>
      <c r="O2" s="12" t="s">
        <v>60</v>
      </c>
      <c r="P2" s="19"/>
      <c r="Q2" s="37" t="s">
        <v>44</v>
      </c>
      <c r="R2" s="19"/>
      <c r="S2" s="1" t="s">
        <v>0</v>
      </c>
      <c r="T2" s="1"/>
      <c r="U2" s="181" t="s">
        <v>1</v>
      </c>
    </row>
    <row r="3" spans="1:21" ht="24.75" customHeight="1">
      <c r="A3" s="27" t="s">
        <v>160</v>
      </c>
      <c r="B3" s="28">
        <v>1</v>
      </c>
      <c r="C3" s="75"/>
      <c r="D3" s="76">
        <v>1</v>
      </c>
      <c r="E3" s="77"/>
      <c r="F3" s="78">
        <v>1</v>
      </c>
      <c r="G3" s="77"/>
      <c r="O3" s="27" t="s">
        <v>176</v>
      </c>
      <c r="P3" s="46">
        <v>1</v>
      </c>
      <c r="Q3" s="72"/>
      <c r="R3" s="73">
        <v>1</v>
      </c>
      <c r="S3" s="73"/>
      <c r="T3" s="73">
        <v>1</v>
      </c>
      <c r="U3" s="74"/>
    </row>
    <row r="4" spans="1:21" ht="14.25">
      <c r="A4" s="60" t="str">
        <f aca="true" t="shared" si="0" ref="A4:A23">$A$3</f>
        <v>Gastmannschaft 1</v>
      </c>
      <c r="B4" s="62">
        <v>2</v>
      </c>
      <c r="C4" s="59"/>
      <c r="D4" s="62">
        <v>2</v>
      </c>
      <c r="E4" s="69"/>
      <c r="F4" s="64">
        <v>2</v>
      </c>
      <c r="G4" s="201" t="s">
        <v>153</v>
      </c>
      <c r="O4" s="49" t="str">
        <f aca="true" t="shared" si="1" ref="O4:O43">$O$3</f>
        <v>Heimmanschaft</v>
      </c>
      <c r="P4" s="51">
        <v>2</v>
      </c>
      <c r="Q4" s="180"/>
      <c r="R4" s="51">
        <v>2</v>
      </c>
      <c r="S4" s="179"/>
      <c r="T4" s="52">
        <v>2</v>
      </c>
      <c r="U4" s="202" t="s">
        <v>168</v>
      </c>
    </row>
    <row r="5" spans="1:21" ht="14.25">
      <c r="A5" s="60" t="str">
        <f t="shared" si="0"/>
        <v>Gastmannschaft 1</v>
      </c>
      <c r="B5" s="62">
        <v>3</v>
      </c>
      <c r="C5" s="59"/>
      <c r="D5" s="62">
        <v>3</v>
      </c>
      <c r="E5" s="69"/>
      <c r="F5" s="64">
        <v>3</v>
      </c>
      <c r="G5" s="201" t="s">
        <v>154</v>
      </c>
      <c r="O5" s="50" t="str">
        <f t="shared" si="1"/>
        <v>Heimmanschaft</v>
      </c>
      <c r="P5" s="53">
        <v>3</v>
      </c>
      <c r="Q5" s="180"/>
      <c r="R5" s="53">
        <v>3</v>
      </c>
      <c r="S5" s="179"/>
      <c r="T5" s="55">
        <v>3</v>
      </c>
      <c r="U5" s="202" t="s">
        <v>169</v>
      </c>
    </row>
    <row r="6" spans="1:21" ht="14.25">
      <c r="A6" s="60" t="str">
        <f t="shared" si="0"/>
        <v>Gastmannschaft 1</v>
      </c>
      <c r="B6" s="62">
        <v>4</v>
      </c>
      <c r="C6" s="59"/>
      <c r="D6" s="62">
        <v>4</v>
      </c>
      <c r="E6" s="69"/>
      <c r="F6" s="64">
        <v>4</v>
      </c>
      <c r="G6" s="201" t="s">
        <v>155</v>
      </c>
      <c r="O6" s="50" t="str">
        <f t="shared" si="1"/>
        <v>Heimmanschaft</v>
      </c>
      <c r="P6" s="53">
        <v>4</v>
      </c>
      <c r="Q6" s="180"/>
      <c r="R6" s="53">
        <v>4</v>
      </c>
      <c r="S6" s="179"/>
      <c r="T6" s="55">
        <v>4</v>
      </c>
      <c r="U6" s="202" t="s">
        <v>170</v>
      </c>
    </row>
    <row r="7" spans="1:21" ht="14.25">
      <c r="A7" s="60" t="str">
        <f t="shared" si="0"/>
        <v>Gastmannschaft 1</v>
      </c>
      <c r="B7" s="62">
        <v>5</v>
      </c>
      <c r="C7" s="59"/>
      <c r="D7" s="62">
        <v>5</v>
      </c>
      <c r="E7" s="69"/>
      <c r="F7" s="64">
        <v>5</v>
      </c>
      <c r="G7" s="201" t="s">
        <v>156</v>
      </c>
      <c r="O7" s="50" t="str">
        <f t="shared" si="1"/>
        <v>Heimmanschaft</v>
      </c>
      <c r="P7" s="53">
        <v>5</v>
      </c>
      <c r="Q7" s="180"/>
      <c r="R7" s="53">
        <v>5</v>
      </c>
      <c r="S7" s="179"/>
      <c r="T7" s="55">
        <v>5</v>
      </c>
      <c r="U7" s="202" t="s">
        <v>171</v>
      </c>
    </row>
    <row r="8" spans="1:21" ht="14.25">
      <c r="A8" s="60" t="str">
        <f t="shared" si="0"/>
        <v>Gastmannschaft 1</v>
      </c>
      <c r="B8" s="62">
        <v>6</v>
      </c>
      <c r="C8" s="59"/>
      <c r="D8" s="62">
        <v>6</v>
      </c>
      <c r="E8" s="69"/>
      <c r="F8" s="64">
        <v>6</v>
      </c>
      <c r="G8" s="201" t="s">
        <v>157</v>
      </c>
      <c r="O8" s="50" t="str">
        <f t="shared" si="1"/>
        <v>Heimmanschaft</v>
      </c>
      <c r="P8" s="53">
        <v>6</v>
      </c>
      <c r="Q8" s="180"/>
      <c r="R8" s="53">
        <v>6</v>
      </c>
      <c r="S8" s="179"/>
      <c r="T8" s="55">
        <v>6</v>
      </c>
      <c r="U8" s="202" t="s">
        <v>172</v>
      </c>
    </row>
    <row r="9" spans="1:21" ht="14.25">
      <c r="A9" s="60" t="str">
        <f t="shared" si="0"/>
        <v>Gastmannschaft 1</v>
      </c>
      <c r="B9" s="62">
        <v>7</v>
      </c>
      <c r="C9" s="59"/>
      <c r="D9" s="62">
        <v>7</v>
      </c>
      <c r="E9" s="69"/>
      <c r="F9" s="64">
        <v>7</v>
      </c>
      <c r="G9" s="201" t="s">
        <v>158</v>
      </c>
      <c r="O9" s="50" t="str">
        <f t="shared" si="1"/>
        <v>Heimmanschaft</v>
      </c>
      <c r="P9" s="53">
        <v>7</v>
      </c>
      <c r="Q9" s="180"/>
      <c r="R9" s="53">
        <v>7</v>
      </c>
      <c r="S9" s="179"/>
      <c r="T9" s="55">
        <v>7</v>
      </c>
      <c r="U9" s="202" t="s">
        <v>173</v>
      </c>
    </row>
    <row r="10" spans="1:21" ht="14.25">
      <c r="A10" s="60" t="str">
        <f t="shared" si="0"/>
        <v>Gastmannschaft 1</v>
      </c>
      <c r="B10" s="62">
        <v>8</v>
      </c>
      <c r="C10" s="59"/>
      <c r="D10" s="62">
        <v>8</v>
      </c>
      <c r="E10" s="69"/>
      <c r="F10" s="64">
        <v>8</v>
      </c>
      <c r="G10" s="201"/>
      <c r="O10" s="50" t="str">
        <f t="shared" si="1"/>
        <v>Heimmanschaft</v>
      </c>
      <c r="P10" s="53">
        <v>8</v>
      </c>
      <c r="Q10" s="180"/>
      <c r="R10" s="53">
        <v>8</v>
      </c>
      <c r="S10" s="179"/>
      <c r="T10" s="55">
        <v>8</v>
      </c>
      <c r="U10" s="202"/>
    </row>
    <row r="11" spans="1:21" ht="14.25">
      <c r="A11" s="60" t="str">
        <f t="shared" si="0"/>
        <v>Gastmannschaft 1</v>
      </c>
      <c r="B11" s="62">
        <v>9</v>
      </c>
      <c r="C11" s="59"/>
      <c r="D11" s="62">
        <v>9</v>
      </c>
      <c r="E11" s="69"/>
      <c r="F11" s="64">
        <v>9</v>
      </c>
      <c r="G11" s="201"/>
      <c r="O11" s="50" t="str">
        <f t="shared" si="1"/>
        <v>Heimmanschaft</v>
      </c>
      <c r="P11" s="53">
        <v>9</v>
      </c>
      <c r="Q11" s="180"/>
      <c r="R11" s="53">
        <v>9</v>
      </c>
      <c r="S11" s="179"/>
      <c r="T11" s="55">
        <v>9</v>
      </c>
      <c r="U11" s="202"/>
    </row>
    <row r="12" spans="1:21" ht="14.25">
      <c r="A12" s="60" t="str">
        <f t="shared" si="0"/>
        <v>Gastmannschaft 1</v>
      </c>
      <c r="B12" s="62">
        <v>10</v>
      </c>
      <c r="C12" s="59"/>
      <c r="D12" s="62">
        <v>10</v>
      </c>
      <c r="E12" s="69"/>
      <c r="F12" s="64">
        <v>10</v>
      </c>
      <c r="G12" s="65"/>
      <c r="O12" s="50" t="str">
        <f t="shared" si="1"/>
        <v>Heimmanschaft</v>
      </c>
      <c r="P12" s="53">
        <v>10</v>
      </c>
      <c r="Q12" s="180"/>
      <c r="R12" s="53">
        <v>10</v>
      </c>
      <c r="S12" s="179"/>
      <c r="T12" s="55">
        <v>10</v>
      </c>
      <c r="U12" s="105"/>
    </row>
    <row r="13" spans="1:21" ht="14.25">
      <c r="A13" s="60" t="str">
        <f t="shared" si="0"/>
        <v>Gastmannschaft 1</v>
      </c>
      <c r="B13" s="62">
        <v>11</v>
      </c>
      <c r="C13" s="59"/>
      <c r="D13" s="62">
        <v>11</v>
      </c>
      <c r="E13" s="69"/>
      <c r="F13" s="64">
        <v>11</v>
      </c>
      <c r="G13" s="65"/>
      <c r="O13" s="50" t="str">
        <f t="shared" si="1"/>
        <v>Heimmanschaft</v>
      </c>
      <c r="P13" s="53">
        <v>11</v>
      </c>
      <c r="Q13" s="180"/>
      <c r="R13" s="57">
        <v>11</v>
      </c>
      <c r="S13" s="179"/>
      <c r="T13" s="58">
        <v>11</v>
      </c>
      <c r="U13" s="105"/>
    </row>
    <row r="14" spans="1:21" ht="14.25">
      <c r="A14" s="60" t="str">
        <f t="shared" si="0"/>
        <v>Gastmannschaft 1</v>
      </c>
      <c r="B14" s="62">
        <v>12</v>
      </c>
      <c r="C14" s="59"/>
      <c r="D14" s="62">
        <v>12</v>
      </c>
      <c r="E14" s="69"/>
      <c r="F14" s="64">
        <v>12</v>
      </c>
      <c r="G14" s="65"/>
      <c r="O14" s="50" t="str">
        <f t="shared" si="1"/>
        <v>Heimmanschaft</v>
      </c>
      <c r="P14" s="53">
        <v>12</v>
      </c>
      <c r="Q14" s="180"/>
      <c r="R14" s="57">
        <v>12</v>
      </c>
      <c r="S14" s="179"/>
      <c r="T14" s="58">
        <v>12</v>
      </c>
      <c r="U14" s="105"/>
    </row>
    <row r="15" spans="1:21" ht="14.25">
      <c r="A15" s="60" t="str">
        <f t="shared" si="0"/>
        <v>Gastmannschaft 1</v>
      </c>
      <c r="B15" s="62">
        <v>13</v>
      </c>
      <c r="C15" s="59"/>
      <c r="D15" s="62">
        <v>13</v>
      </c>
      <c r="E15" s="69"/>
      <c r="F15" s="64">
        <v>13</v>
      </c>
      <c r="G15" s="65"/>
      <c r="H15" s="22">
        <v>1</v>
      </c>
      <c r="I15" s="6" t="s">
        <v>19</v>
      </c>
      <c r="J15" s="21">
        <v>1</v>
      </c>
      <c r="K15" s="20" t="s">
        <v>20</v>
      </c>
      <c r="L15" s="21">
        <v>1</v>
      </c>
      <c r="M15" s="21">
        <v>1</v>
      </c>
      <c r="O15" s="50" t="str">
        <f t="shared" si="1"/>
        <v>Heimmanschaft</v>
      </c>
      <c r="P15" s="53">
        <v>13</v>
      </c>
      <c r="Q15" s="180"/>
      <c r="R15" s="57">
        <v>13</v>
      </c>
      <c r="S15" s="179"/>
      <c r="T15" s="58">
        <v>13</v>
      </c>
      <c r="U15" s="105"/>
    </row>
    <row r="16" spans="1:21" ht="14.25">
      <c r="A16" s="60" t="str">
        <f t="shared" si="0"/>
        <v>Gastmannschaft 1</v>
      </c>
      <c r="B16" s="62">
        <v>14</v>
      </c>
      <c r="C16" s="59"/>
      <c r="D16" s="62">
        <v>14</v>
      </c>
      <c r="E16" s="69"/>
      <c r="F16" s="64">
        <v>14</v>
      </c>
      <c r="G16" s="65"/>
      <c r="H16" s="22"/>
      <c r="I16" s="6"/>
      <c r="L16" s="21"/>
      <c r="O16" s="50" t="str">
        <f t="shared" si="1"/>
        <v>Heimmanschaft</v>
      </c>
      <c r="P16" s="53">
        <v>14</v>
      </c>
      <c r="Q16" s="54"/>
      <c r="R16" s="53">
        <v>14</v>
      </c>
      <c r="S16" s="70"/>
      <c r="T16" s="55">
        <v>14</v>
      </c>
      <c r="U16" s="56"/>
    </row>
    <row r="17" spans="1:21" ht="14.25">
      <c r="A17" s="60" t="str">
        <f t="shared" si="0"/>
        <v>Gastmannschaft 1</v>
      </c>
      <c r="B17" s="62">
        <v>15</v>
      </c>
      <c r="C17" s="59"/>
      <c r="D17" s="62">
        <v>15</v>
      </c>
      <c r="E17" s="69"/>
      <c r="F17" s="64">
        <v>15</v>
      </c>
      <c r="G17" s="65"/>
      <c r="H17" s="22"/>
      <c r="I17" s="6"/>
      <c r="L17" s="21"/>
      <c r="O17" s="50" t="str">
        <f t="shared" si="1"/>
        <v>Heimmanschaft</v>
      </c>
      <c r="P17" s="53">
        <v>15</v>
      </c>
      <c r="Q17" s="54"/>
      <c r="R17" s="53">
        <v>15</v>
      </c>
      <c r="S17" s="70"/>
      <c r="T17" s="55">
        <v>15</v>
      </c>
      <c r="U17" s="56"/>
    </row>
    <row r="18" spans="1:21" ht="14.25">
      <c r="A18" s="60" t="str">
        <f t="shared" si="0"/>
        <v>Gastmannschaft 1</v>
      </c>
      <c r="B18" s="62">
        <v>16</v>
      </c>
      <c r="C18" s="59"/>
      <c r="D18" s="62">
        <v>16</v>
      </c>
      <c r="E18" s="69"/>
      <c r="F18" s="64">
        <v>16</v>
      </c>
      <c r="G18" s="65"/>
      <c r="H18" s="22"/>
      <c r="I18" s="6"/>
      <c r="L18" s="21"/>
      <c r="O18" s="50" t="str">
        <f t="shared" si="1"/>
        <v>Heimmanschaft</v>
      </c>
      <c r="P18" s="53">
        <v>16</v>
      </c>
      <c r="Q18" s="54"/>
      <c r="R18" s="53">
        <v>16</v>
      </c>
      <c r="S18" s="70"/>
      <c r="T18" s="55">
        <v>16</v>
      </c>
      <c r="U18" s="56"/>
    </row>
    <row r="19" spans="1:21" ht="14.25">
      <c r="A19" s="60" t="str">
        <f t="shared" si="0"/>
        <v>Gastmannschaft 1</v>
      </c>
      <c r="B19" s="62">
        <v>17</v>
      </c>
      <c r="C19" s="59"/>
      <c r="D19" s="62">
        <v>17</v>
      </c>
      <c r="E19" s="69"/>
      <c r="F19" s="64">
        <v>17</v>
      </c>
      <c r="G19" s="65"/>
      <c r="H19" s="22"/>
      <c r="I19" s="6"/>
      <c r="L19" s="21"/>
      <c r="O19" s="50" t="str">
        <f t="shared" si="1"/>
        <v>Heimmanschaft</v>
      </c>
      <c r="P19" s="53">
        <v>17</v>
      </c>
      <c r="Q19" s="54"/>
      <c r="R19" s="53">
        <v>17</v>
      </c>
      <c r="S19" s="70"/>
      <c r="T19" s="55">
        <v>17</v>
      </c>
      <c r="U19" s="56"/>
    </row>
    <row r="20" spans="1:21" ht="14.25">
      <c r="A20" s="60" t="str">
        <f t="shared" si="0"/>
        <v>Gastmannschaft 1</v>
      </c>
      <c r="B20" s="62">
        <v>18</v>
      </c>
      <c r="C20" s="59"/>
      <c r="D20" s="62">
        <v>18</v>
      </c>
      <c r="E20" s="69"/>
      <c r="F20" s="64">
        <v>18</v>
      </c>
      <c r="G20" s="65"/>
      <c r="H20" s="22"/>
      <c r="I20" s="6"/>
      <c r="L20" s="21"/>
      <c r="O20" s="50" t="str">
        <f t="shared" si="1"/>
        <v>Heimmanschaft</v>
      </c>
      <c r="P20" s="53">
        <v>18</v>
      </c>
      <c r="Q20" s="54"/>
      <c r="R20" s="53">
        <v>18</v>
      </c>
      <c r="S20" s="70"/>
      <c r="T20" s="55">
        <v>18</v>
      </c>
      <c r="U20" s="56"/>
    </row>
    <row r="21" spans="1:21" ht="14.25">
      <c r="A21" s="60" t="str">
        <f t="shared" si="0"/>
        <v>Gastmannschaft 1</v>
      </c>
      <c r="B21" s="62">
        <v>19</v>
      </c>
      <c r="C21" s="59"/>
      <c r="D21" s="62">
        <v>19</v>
      </c>
      <c r="E21" s="69"/>
      <c r="F21" s="64">
        <v>19</v>
      </c>
      <c r="G21" s="65"/>
      <c r="H21" s="22"/>
      <c r="I21" s="6"/>
      <c r="L21" s="21"/>
      <c r="O21" s="50" t="str">
        <f t="shared" si="1"/>
        <v>Heimmanschaft</v>
      </c>
      <c r="P21" s="53">
        <v>19</v>
      </c>
      <c r="Q21" s="54"/>
      <c r="R21" s="53">
        <v>19</v>
      </c>
      <c r="S21" s="70"/>
      <c r="T21" s="55">
        <v>19</v>
      </c>
      <c r="U21" s="56"/>
    </row>
    <row r="22" spans="1:21" ht="14.25">
      <c r="A22" s="60" t="str">
        <f t="shared" si="0"/>
        <v>Gastmannschaft 1</v>
      </c>
      <c r="B22" s="62">
        <v>20</v>
      </c>
      <c r="C22" s="59"/>
      <c r="D22" s="62">
        <v>20</v>
      </c>
      <c r="E22" s="69"/>
      <c r="F22" s="64">
        <v>20</v>
      </c>
      <c r="G22" s="65"/>
      <c r="H22" s="22"/>
      <c r="I22" s="6"/>
      <c r="L22" s="21"/>
      <c r="O22" s="50" t="str">
        <f t="shared" si="1"/>
        <v>Heimmanschaft</v>
      </c>
      <c r="P22" s="53">
        <v>20</v>
      </c>
      <c r="Q22" s="54"/>
      <c r="R22" s="53">
        <v>20</v>
      </c>
      <c r="S22" s="70"/>
      <c r="T22" s="55">
        <v>20</v>
      </c>
      <c r="U22" s="56"/>
    </row>
    <row r="23" spans="1:21" ht="15" customHeight="1">
      <c r="A23" s="60" t="str">
        <f t="shared" si="0"/>
        <v>Gastmannschaft 1</v>
      </c>
      <c r="B23" s="62">
        <v>21</v>
      </c>
      <c r="C23" s="59"/>
      <c r="D23" s="62">
        <v>21</v>
      </c>
      <c r="E23" s="69"/>
      <c r="F23" s="64">
        <v>21</v>
      </c>
      <c r="G23" s="65"/>
      <c r="H23" s="22"/>
      <c r="I23" s="6"/>
      <c r="L23" s="21"/>
      <c r="O23" s="50" t="str">
        <f t="shared" si="1"/>
        <v>Heimmanschaft</v>
      </c>
      <c r="P23" s="53">
        <v>21</v>
      </c>
      <c r="Q23" s="54"/>
      <c r="R23" s="53">
        <v>21</v>
      </c>
      <c r="S23" s="70"/>
      <c r="T23" s="55">
        <v>21</v>
      </c>
      <c r="U23" s="56"/>
    </row>
    <row r="24" spans="1:21" ht="24.75" customHeight="1">
      <c r="A24" s="27" t="s">
        <v>167</v>
      </c>
      <c r="B24" s="29">
        <v>1</v>
      </c>
      <c r="C24" s="79"/>
      <c r="D24" s="80">
        <v>1</v>
      </c>
      <c r="E24" s="81"/>
      <c r="F24" s="80">
        <v>1</v>
      </c>
      <c r="G24" s="81"/>
      <c r="H24" s="22">
        <v>2</v>
      </c>
      <c r="I24" s="6"/>
      <c r="J24" s="21">
        <v>2</v>
      </c>
      <c r="K24" s="20" t="s">
        <v>21</v>
      </c>
      <c r="L24" s="21">
        <v>2</v>
      </c>
      <c r="M24" s="21">
        <v>2</v>
      </c>
      <c r="O24" s="50" t="str">
        <f t="shared" si="1"/>
        <v>Heimmanschaft</v>
      </c>
      <c r="P24" s="53">
        <v>22</v>
      </c>
      <c r="Q24" s="54"/>
      <c r="R24" s="53">
        <v>22</v>
      </c>
      <c r="S24" s="70"/>
      <c r="T24" s="55">
        <v>22</v>
      </c>
      <c r="U24" s="56"/>
    </row>
    <row r="25" spans="1:21" ht="14.25">
      <c r="A25" s="66" t="str">
        <f aca="true" t="shared" si="2" ref="A25:A44">$A$24</f>
        <v>Gastmannschaft 2</v>
      </c>
      <c r="B25" s="67">
        <v>2</v>
      </c>
      <c r="C25" s="59"/>
      <c r="D25" s="67">
        <v>2</v>
      </c>
      <c r="E25" s="63"/>
      <c r="F25" s="64">
        <v>2</v>
      </c>
      <c r="G25" s="68" t="s">
        <v>153</v>
      </c>
      <c r="H25" s="23"/>
      <c r="J25" s="21">
        <v>3</v>
      </c>
      <c r="K25" s="20" t="s">
        <v>22</v>
      </c>
      <c r="L25" s="21">
        <v>3</v>
      </c>
      <c r="M25" s="21">
        <v>3</v>
      </c>
      <c r="O25" s="50" t="str">
        <f t="shared" si="1"/>
        <v>Heimmanschaft</v>
      </c>
      <c r="P25" s="53">
        <v>23</v>
      </c>
      <c r="Q25" s="54"/>
      <c r="R25" s="53">
        <v>23</v>
      </c>
      <c r="S25" s="70"/>
      <c r="T25" s="55">
        <v>23</v>
      </c>
      <c r="U25" s="56"/>
    </row>
    <row r="26" spans="1:21" ht="14.25">
      <c r="A26" s="66" t="str">
        <f t="shared" si="2"/>
        <v>Gastmannschaft 2</v>
      </c>
      <c r="B26" s="67">
        <v>3</v>
      </c>
      <c r="C26" s="59"/>
      <c r="D26" s="67">
        <v>3</v>
      </c>
      <c r="E26" s="63"/>
      <c r="F26" s="64">
        <v>3</v>
      </c>
      <c r="G26" s="68" t="s">
        <v>154</v>
      </c>
      <c r="H26" s="23"/>
      <c r="J26" s="21">
        <v>4</v>
      </c>
      <c r="K26" s="20" t="s">
        <v>23</v>
      </c>
      <c r="L26" s="21">
        <v>4</v>
      </c>
      <c r="M26" s="21">
        <v>4</v>
      </c>
      <c r="O26" s="50" t="str">
        <f t="shared" si="1"/>
        <v>Heimmanschaft</v>
      </c>
      <c r="P26" s="53">
        <v>24</v>
      </c>
      <c r="Q26" s="54"/>
      <c r="R26" s="53">
        <v>24</v>
      </c>
      <c r="S26" s="70"/>
      <c r="T26" s="55">
        <v>24</v>
      </c>
      <c r="U26" s="56"/>
    </row>
    <row r="27" spans="1:21" ht="14.25">
      <c r="A27" s="66" t="str">
        <f t="shared" si="2"/>
        <v>Gastmannschaft 2</v>
      </c>
      <c r="B27" s="67">
        <v>4</v>
      </c>
      <c r="C27" s="59"/>
      <c r="D27" s="67">
        <v>4</v>
      </c>
      <c r="E27" s="63"/>
      <c r="F27" s="64">
        <v>4</v>
      </c>
      <c r="G27" s="68" t="s">
        <v>155</v>
      </c>
      <c r="H27" s="23"/>
      <c r="J27" s="21">
        <v>5</v>
      </c>
      <c r="K27" s="20" t="s">
        <v>24</v>
      </c>
      <c r="L27" s="21">
        <v>5</v>
      </c>
      <c r="M27" s="21">
        <v>5</v>
      </c>
      <c r="O27" s="50" t="str">
        <f t="shared" si="1"/>
        <v>Heimmanschaft</v>
      </c>
      <c r="P27" s="53">
        <v>25</v>
      </c>
      <c r="Q27" s="54"/>
      <c r="R27" s="53">
        <v>25</v>
      </c>
      <c r="S27" s="70"/>
      <c r="T27" s="55">
        <v>25</v>
      </c>
      <c r="U27" s="56"/>
    </row>
    <row r="28" spans="1:21" ht="14.25">
      <c r="A28" s="66" t="str">
        <f t="shared" si="2"/>
        <v>Gastmannschaft 2</v>
      </c>
      <c r="B28" s="67">
        <v>5</v>
      </c>
      <c r="C28" s="59"/>
      <c r="D28" s="67">
        <v>5</v>
      </c>
      <c r="E28" s="63"/>
      <c r="F28" s="64">
        <v>5</v>
      </c>
      <c r="G28" s="68" t="s">
        <v>156</v>
      </c>
      <c r="H28" s="23"/>
      <c r="J28" s="21">
        <v>6</v>
      </c>
      <c r="K28" s="20" t="s">
        <v>25</v>
      </c>
      <c r="L28" s="21">
        <v>6</v>
      </c>
      <c r="M28" s="21">
        <v>6</v>
      </c>
      <c r="O28" s="50" t="str">
        <f t="shared" si="1"/>
        <v>Heimmanschaft</v>
      </c>
      <c r="P28" s="53">
        <v>26</v>
      </c>
      <c r="Q28" s="54"/>
      <c r="R28" s="53">
        <v>26</v>
      </c>
      <c r="S28" s="70"/>
      <c r="T28" s="55">
        <v>26</v>
      </c>
      <c r="U28" s="56"/>
    </row>
    <row r="29" spans="1:21" ht="14.25">
      <c r="A29" s="66" t="str">
        <f t="shared" si="2"/>
        <v>Gastmannschaft 2</v>
      </c>
      <c r="B29" s="67">
        <v>6</v>
      </c>
      <c r="C29" s="59"/>
      <c r="D29" s="67">
        <v>6</v>
      </c>
      <c r="E29" s="63"/>
      <c r="F29" s="64">
        <v>6</v>
      </c>
      <c r="G29" s="68" t="s">
        <v>157</v>
      </c>
      <c r="H29" s="23"/>
      <c r="J29" s="21">
        <v>7</v>
      </c>
      <c r="K29" s="20" t="s">
        <v>26</v>
      </c>
      <c r="L29" s="21">
        <v>7</v>
      </c>
      <c r="M29" s="21" t="s">
        <v>27</v>
      </c>
      <c r="O29" s="50" t="str">
        <f t="shared" si="1"/>
        <v>Heimmanschaft</v>
      </c>
      <c r="P29" s="53">
        <v>27</v>
      </c>
      <c r="Q29" s="54"/>
      <c r="R29" s="53">
        <v>27</v>
      </c>
      <c r="S29" s="70"/>
      <c r="T29" s="55">
        <v>27</v>
      </c>
      <c r="U29" s="56"/>
    </row>
    <row r="30" spans="1:21" ht="14.25">
      <c r="A30" s="66" t="str">
        <f t="shared" si="2"/>
        <v>Gastmannschaft 2</v>
      </c>
      <c r="B30" s="67">
        <v>7</v>
      </c>
      <c r="C30" s="59"/>
      <c r="D30" s="67">
        <v>7</v>
      </c>
      <c r="E30" s="63"/>
      <c r="F30" s="64">
        <v>7</v>
      </c>
      <c r="G30" s="68" t="s">
        <v>158</v>
      </c>
      <c r="J30" s="21">
        <v>8</v>
      </c>
      <c r="K30" s="20" t="s">
        <v>28</v>
      </c>
      <c r="L30" s="21">
        <v>8</v>
      </c>
      <c r="M30" s="21" t="s">
        <v>29</v>
      </c>
      <c r="O30" s="50" t="str">
        <f t="shared" si="1"/>
        <v>Heimmanschaft</v>
      </c>
      <c r="P30" s="53">
        <v>28</v>
      </c>
      <c r="Q30" s="54"/>
      <c r="R30" s="53">
        <v>28</v>
      </c>
      <c r="S30" s="70"/>
      <c r="T30" s="55">
        <v>28</v>
      </c>
      <c r="U30" s="56"/>
    </row>
    <row r="31" spans="1:21" ht="14.25">
      <c r="A31" s="66" t="str">
        <f t="shared" si="2"/>
        <v>Gastmannschaft 2</v>
      </c>
      <c r="B31" s="67">
        <v>8</v>
      </c>
      <c r="C31" s="59"/>
      <c r="D31" s="67">
        <v>8</v>
      </c>
      <c r="E31" s="63"/>
      <c r="F31" s="64">
        <v>8</v>
      </c>
      <c r="G31" s="68"/>
      <c r="J31" s="21">
        <v>9</v>
      </c>
      <c r="K31" s="20" t="s">
        <v>30</v>
      </c>
      <c r="L31" s="21">
        <v>9</v>
      </c>
      <c r="O31" s="50" t="str">
        <f t="shared" si="1"/>
        <v>Heimmanschaft</v>
      </c>
      <c r="P31" s="53">
        <v>29</v>
      </c>
      <c r="Q31" s="54"/>
      <c r="R31" s="53">
        <v>29</v>
      </c>
      <c r="S31" s="70"/>
      <c r="T31" s="55">
        <v>29</v>
      </c>
      <c r="U31" s="56"/>
    </row>
    <row r="32" spans="1:21" ht="14.25">
      <c r="A32" s="66" t="str">
        <f t="shared" si="2"/>
        <v>Gastmannschaft 2</v>
      </c>
      <c r="B32" s="67">
        <v>9</v>
      </c>
      <c r="C32" s="59"/>
      <c r="D32" s="67">
        <v>9</v>
      </c>
      <c r="E32" s="63"/>
      <c r="F32" s="64">
        <v>9</v>
      </c>
      <c r="G32" s="68"/>
      <c r="J32" s="21">
        <v>10</v>
      </c>
      <c r="K32" s="20" t="s">
        <v>31</v>
      </c>
      <c r="O32" s="50" t="str">
        <f t="shared" si="1"/>
        <v>Heimmanschaft</v>
      </c>
      <c r="P32" s="53">
        <v>30</v>
      </c>
      <c r="Q32" s="54"/>
      <c r="R32" s="53">
        <v>30</v>
      </c>
      <c r="S32" s="70"/>
      <c r="T32" s="55">
        <v>30</v>
      </c>
      <c r="U32" s="56"/>
    </row>
    <row r="33" spans="1:21" ht="14.25">
      <c r="A33" s="66" t="str">
        <f t="shared" si="2"/>
        <v>Gastmannschaft 2</v>
      </c>
      <c r="B33" s="67">
        <v>10</v>
      </c>
      <c r="C33" s="59"/>
      <c r="D33" s="67">
        <v>10</v>
      </c>
      <c r="E33" s="63"/>
      <c r="F33" s="64">
        <v>10</v>
      </c>
      <c r="G33" s="68"/>
      <c r="J33" s="21">
        <v>11</v>
      </c>
      <c r="K33" s="20" t="s">
        <v>32</v>
      </c>
      <c r="O33" s="50" t="str">
        <f t="shared" si="1"/>
        <v>Heimmanschaft</v>
      </c>
      <c r="P33" s="53">
        <v>31</v>
      </c>
      <c r="Q33" s="54"/>
      <c r="R33" s="53">
        <v>31</v>
      </c>
      <c r="S33" s="70"/>
      <c r="T33" s="55">
        <v>31</v>
      </c>
      <c r="U33" s="56"/>
    </row>
    <row r="34" spans="1:21" ht="14.25">
      <c r="A34" s="66" t="str">
        <f t="shared" si="2"/>
        <v>Gastmannschaft 2</v>
      </c>
      <c r="B34" s="67">
        <v>11</v>
      </c>
      <c r="C34" s="59"/>
      <c r="D34" s="67">
        <v>11</v>
      </c>
      <c r="E34" s="63"/>
      <c r="F34" s="64">
        <v>11</v>
      </c>
      <c r="G34" s="68"/>
      <c r="J34" s="21">
        <v>12</v>
      </c>
      <c r="K34" s="20" t="s">
        <v>33</v>
      </c>
      <c r="O34" s="50" t="str">
        <f t="shared" si="1"/>
        <v>Heimmanschaft</v>
      </c>
      <c r="P34" s="53">
        <v>32</v>
      </c>
      <c r="Q34" s="54"/>
      <c r="R34" s="53">
        <v>32</v>
      </c>
      <c r="S34" s="70"/>
      <c r="T34" s="55">
        <v>32</v>
      </c>
      <c r="U34" s="56"/>
    </row>
    <row r="35" spans="1:21" ht="14.25">
      <c r="A35" s="66" t="str">
        <f t="shared" si="2"/>
        <v>Gastmannschaft 2</v>
      </c>
      <c r="B35" s="67">
        <v>12</v>
      </c>
      <c r="C35" s="59"/>
      <c r="D35" s="67">
        <v>12</v>
      </c>
      <c r="E35" s="63"/>
      <c r="F35" s="64">
        <v>12</v>
      </c>
      <c r="G35" s="68"/>
      <c r="J35" s="21">
        <v>13</v>
      </c>
      <c r="O35" s="50" t="str">
        <f t="shared" si="1"/>
        <v>Heimmanschaft</v>
      </c>
      <c r="P35" s="53">
        <v>33</v>
      </c>
      <c r="Q35" s="54"/>
      <c r="R35" s="53">
        <v>33</v>
      </c>
      <c r="S35" s="70"/>
      <c r="T35" s="55">
        <v>33</v>
      </c>
      <c r="U35" s="56"/>
    </row>
    <row r="36" spans="1:21" ht="14.25">
      <c r="A36" s="66" t="str">
        <f t="shared" si="2"/>
        <v>Gastmannschaft 2</v>
      </c>
      <c r="B36" s="67">
        <v>13</v>
      </c>
      <c r="C36" s="59"/>
      <c r="D36" s="67">
        <v>13</v>
      </c>
      <c r="E36" s="63"/>
      <c r="F36" s="64">
        <v>13</v>
      </c>
      <c r="G36" s="68"/>
      <c r="O36" s="50" t="str">
        <f t="shared" si="1"/>
        <v>Heimmanschaft</v>
      </c>
      <c r="P36" s="53">
        <v>34</v>
      </c>
      <c r="Q36" s="54"/>
      <c r="R36" s="53">
        <v>34</v>
      </c>
      <c r="S36" s="70"/>
      <c r="T36" s="55">
        <v>34</v>
      </c>
      <c r="U36" s="56"/>
    </row>
    <row r="37" spans="1:21" ht="14.25">
      <c r="A37" s="66" t="str">
        <f t="shared" si="2"/>
        <v>Gastmannschaft 2</v>
      </c>
      <c r="B37" s="67">
        <v>14</v>
      </c>
      <c r="C37" s="59"/>
      <c r="D37" s="67">
        <v>14</v>
      </c>
      <c r="E37" s="63"/>
      <c r="F37" s="64">
        <v>14</v>
      </c>
      <c r="G37" s="68"/>
      <c r="O37" s="50" t="str">
        <f t="shared" si="1"/>
        <v>Heimmanschaft</v>
      </c>
      <c r="P37" s="53">
        <v>35</v>
      </c>
      <c r="Q37" s="54"/>
      <c r="R37" s="53">
        <v>35</v>
      </c>
      <c r="S37" s="70"/>
      <c r="T37" s="55">
        <v>35</v>
      </c>
      <c r="U37" s="56"/>
    </row>
    <row r="38" spans="1:21" ht="14.25">
      <c r="A38" s="66" t="str">
        <f t="shared" si="2"/>
        <v>Gastmannschaft 2</v>
      </c>
      <c r="B38" s="67">
        <v>15</v>
      </c>
      <c r="C38" s="59"/>
      <c r="D38" s="67">
        <v>15</v>
      </c>
      <c r="E38" s="63"/>
      <c r="F38" s="64">
        <v>15</v>
      </c>
      <c r="G38" s="68"/>
      <c r="O38" s="50" t="str">
        <f t="shared" si="1"/>
        <v>Heimmanschaft</v>
      </c>
      <c r="P38" s="53">
        <v>36</v>
      </c>
      <c r="Q38" s="54"/>
      <c r="R38" s="53">
        <v>36</v>
      </c>
      <c r="S38" s="70"/>
      <c r="T38" s="55">
        <v>36</v>
      </c>
      <c r="U38" s="56"/>
    </row>
    <row r="39" spans="1:21" ht="14.25">
      <c r="A39" s="66" t="str">
        <f t="shared" si="2"/>
        <v>Gastmannschaft 2</v>
      </c>
      <c r="B39" s="67">
        <v>16</v>
      </c>
      <c r="C39" s="59"/>
      <c r="D39" s="67">
        <v>16</v>
      </c>
      <c r="E39" s="63"/>
      <c r="F39" s="64">
        <v>16</v>
      </c>
      <c r="G39" s="68"/>
      <c r="O39" s="50" t="str">
        <f t="shared" si="1"/>
        <v>Heimmanschaft</v>
      </c>
      <c r="P39" s="53">
        <v>37</v>
      </c>
      <c r="Q39" s="54"/>
      <c r="R39" s="53">
        <v>37</v>
      </c>
      <c r="S39" s="70"/>
      <c r="T39" s="55">
        <v>37</v>
      </c>
      <c r="U39" s="56"/>
    </row>
    <row r="40" spans="1:21" ht="14.25">
      <c r="A40" s="66" t="str">
        <f t="shared" si="2"/>
        <v>Gastmannschaft 2</v>
      </c>
      <c r="B40" s="67">
        <v>17</v>
      </c>
      <c r="C40" s="59"/>
      <c r="D40" s="67">
        <v>17</v>
      </c>
      <c r="E40" s="63"/>
      <c r="F40" s="64">
        <v>17</v>
      </c>
      <c r="G40" s="68"/>
      <c r="O40" s="50" t="str">
        <f t="shared" si="1"/>
        <v>Heimmanschaft</v>
      </c>
      <c r="P40" s="53">
        <v>38</v>
      </c>
      <c r="Q40" s="54"/>
      <c r="R40" s="53">
        <v>38</v>
      </c>
      <c r="S40" s="70"/>
      <c r="T40" s="55">
        <v>38</v>
      </c>
      <c r="U40" s="56"/>
    </row>
    <row r="41" spans="1:21" ht="14.25">
      <c r="A41" s="66" t="str">
        <f t="shared" si="2"/>
        <v>Gastmannschaft 2</v>
      </c>
      <c r="B41" s="67">
        <v>18</v>
      </c>
      <c r="C41" s="59"/>
      <c r="D41" s="67">
        <v>18</v>
      </c>
      <c r="E41" s="63"/>
      <c r="F41" s="64">
        <v>18</v>
      </c>
      <c r="G41" s="68"/>
      <c r="O41" s="50" t="str">
        <f t="shared" si="1"/>
        <v>Heimmanschaft</v>
      </c>
      <c r="P41" s="53">
        <v>39</v>
      </c>
      <c r="Q41" s="54"/>
      <c r="R41" s="53">
        <v>39</v>
      </c>
      <c r="S41" s="70"/>
      <c r="T41" s="55">
        <v>39</v>
      </c>
      <c r="U41" s="56"/>
    </row>
    <row r="42" spans="1:21" ht="14.25">
      <c r="A42" s="66" t="str">
        <f t="shared" si="2"/>
        <v>Gastmannschaft 2</v>
      </c>
      <c r="B42" s="67">
        <v>19</v>
      </c>
      <c r="C42" s="59"/>
      <c r="D42" s="67">
        <v>19</v>
      </c>
      <c r="E42" s="63"/>
      <c r="F42" s="64">
        <v>19</v>
      </c>
      <c r="G42" s="68"/>
      <c r="O42" s="50" t="str">
        <f t="shared" si="1"/>
        <v>Heimmanschaft</v>
      </c>
      <c r="P42" s="53">
        <v>40</v>
      </c>
      <c r="Q42" s="54"/>
      <c r="R42" s="53">
        <v>40</v>
      </c>
      <c r="S42" s="70"/>
      <c r="T42" s="55">
        <v>40</v>
      </c>
      <c r="U42" s="56"/>
    </row>
    <row r="43" spans="1:21" ht="14.25">
      <c r="A43" s="66" t="str">
        <f t="shared" si="2"/>
        <v>Gastmannschaft 2</v>
      </c>
      <c r="B43" s="67">
        <v>20</v>
      </c>
      <c r="C43" s="59"/>
      <c r="D43" s="67">
        <v>20</v>
      </c>
      <c r="E43" s="63"/>
      <c r="F43" s="64">
        <v>20</v>
      </c>
      <c r="G43" s="68"/>
      <c r="O43" s="50" t="str">
        <f t="shared" si="1"/>
        <v>Heimmanschaft</v>
      </c>
      <c r="P43" s="57">
        <v>41</v>
      </c>
      <c r="Q43" s="54"/>
      <c r="R43" s="57">
        <v>41</v>
      </c>
      <c r="S43" s="70"/>
      <c r="T43" s="58">
        <v>41</v>
      </c>
      <c r="U43" s="56"/>
    </row>
    <row r="44" spans="1:7" ht="14.25">
      <c r="A44" s="66" t="str">
        <f t="shared" si="2"/>
        <v>Gastmannschaft 2</v>
      </c>
      <c r="B44" s="67">
        <v>21</v>
      </c>
      <c r="C44" s="59"/>
      <c r="D44" s="67">
        <v>21</v>
      </c>
      <c r="E44" s="63"/>
      <c r="F44" s="64">
        <v>21</v>
      </c>
      <c r="G44" s="68"/>
    </row>
    <row r="45" spans="1:7" ht="24.75" customHeight="1">
      <c r="A45" s="27" t="s">
        <v>166</v>
      </c>
      <c r="B45" s="30">
        <v>1</v>
      </c>
      <c r="C45" s="82"/>
      <c r="D45" s="83">
        <v>1</v>
      </c>
      <c r="E45" s="84"/>
      <c r="F45" s="85">
        <v>1</v>
      </c>
      <c r="G45" s="84"/>
    </row>
    <row r="46" spans="1:7" ht="14.25">
      <c r="A46" s="60" t="str">
        <f aca="true" t="shared" si="3" ref="A46:A65">$A$45</f>
        <v>Gastmannschaft 3</v>
      </c>
      <c r="B46" s="61">
        <v>2</v>
      </c>
      <c r="C46" s="59"/>
      <c r="D46" s="61">
        <v>2</v>
      </c>
      <c r="E46" s="69"/>
      <c r="F46" s="34">
        <v>2</v>
      </c>
      <c r="G46" s="68" t="s">
        <v>153</v>
      </c>
    </row>
    <row r="47" spans="1:7" ht="14.25">
      <c r="A47" s="60" t="str">
        <f t="shared" si="3"/>
        <v>Gastmannschaft 3</v>
      </c>
      <c r="B47" s="61">
        <v>3</v>
      </c>
      <c r="C47" s="59"/>
      <c r="D47" s="61">
        <v>3</v>
      </c>
      <c r="E47" s="69"/>
      <c r="F47" s="34">
        <v>3</v>
      </c>
      <c r="G47" s="68" t="s">
        <v>154</v>
      </c>
    </row>
    <row r="48" spans="1:7" ht="14.25">
      <c r="A48" s="60" t="str">
        <f t="shared" si="3"/>
        <v>Gastmannschaft 3</v>
      </c>
      <c r="B48" s="61">
        <v>4</v>
      </c>
      <c r="C48" s="59"/>
      <c r="D48" s="61">
        <v>4</v>
      </c>
      <c r="E48" s="69"/>
      <c r="F48" s="34">
        <v>4</v>
      </c>
      <c r="G48" s="68" t="s">
        <v>155</v>
      </c>
    </row>
    <row r="49" spans="1:7" ht="14.25">
      <c r="A49" s="60" t="str">
        <f t="shared" si="3"/>
        <v>Gastmannschaft 3</v>
      </c>
      <c r="B49" s="62">
        <v>5</v>
      </c>
      <c r="C49" s="59"/>
      <c r="D49" s="62">
        <v>5</v>
      </c>
      <c r="E49" s="69"/>
      <c r="F49" s="64">
        <v>5</v>
      </c>
      <c r="G49" s="68" t="s">
        <v>156</v>
      </c>
    </row>
    <row r="50" spans="1:7" ht="14.25">
      <c r="A50" s="60" t="str">
        <f t="shared" si="3"/>
        <v>Gastmannschaft 3</v>
      </c>
      <c r="B50" s="62">
        <v>6</v>
      </c>
      <c r="C50" s="59"/>
      <c r="D50" s="62">
        <v>6</v>
      </c>
      <c r="E50" s="69"/>
      <c r="F50" s="64">
        <v>6</v>
      </c>
      <c r="G50" s="68" t="s">
        <v>157</v>
      </c>
    </row>
    <row r="51" spans="1:7" ht="14.25">
      <c r="A51" s="60" t="str">
        <f t="shared" si="3"/>
        <v>Gastmannschaft 3</v>
      </c>
      <c r="B51" s="62">
        <v>7</v>
      </c>
      <c r="C51" s="59"/>
      <c r="D51" s="62">
        <v>7</v>
      </c>
      <c r="E51" s="69"/>
      <c r="F51" s="64">
        <v>7</v>
      </c>
      <c r="G51" s="68" t="s">
        <v>158</v>
      </c>
    </row>
    <row r="52" spans="1:7" ht="14.25">
      <c r="A52" s="60" t="str">
        <f t="shared" si="3"/>
        <v>Gastmannschaft 3</v>
      </c>
      <c r="B52" s="62">
        <v>8</v>
      </c>
      <c r="C52" s="59"/>
      <c r="D52" s="62">
        <v>8</v>
      </c>
      <c r="E52" s="69"/>
      <c r="F52" s="64">
        <v>8</v>
      </c>
      <c r="G52" s="65"/>
    </row>
    <row r="53" spans="1:7" ht="14.25">
      <c r="A53" s="60" t="str">
        <f t="shared" si="3"/>
        <v>Gastmannschaft 3</v>
      </c>
      <c r="B53" s="62">
        <v>9</v>
      </c>
      <c r="C53" s="59"/>
      <c r="D53" s="62">
        <v>9</v>
      </c>
      <c r="E53" s="69"/>
      <c r="F53" s="64">
        <v>9</v>
      </c>
      <c r="G53" s="65"/>
    </row>
    <row r="54" spans="1:7" ht="14.25">
      <c r="A54" s="60" t="str">
        <f t="shared" si="3"/>
        <v>Gastmannschaft 3</v>
      </c>
      <c r="B54" s="62">
        <v>10</v>
      </c>
      <c r="C54" s="59"/>
      <c r="D54" s="62">
        <v>10</v>
      </c>
      <c r="E54" s="69"/>
      <c r="F54" s="64">
        <v>10</v>
      </c>
      <c r="G54" s="65"/>
    </row>
    <row r="55" spans="1:7" ht="14.25">
      <c r="A55" s="60" t="str">
        <f t="shared" si="3"/>
        <v>Gastmannschaft 3</v>
      </c>
      <c r="B55" s="62">
        <v>11</v>
      </c>
      <c r="C55" s="59"/>
      <c r="D55" s="62">
        <v>11</v>
      </c>
      <c r="E55" s="69"/>
      <c r="F55" s="64">
        <v>11</v>
      </c>
      <c r="G55" s="65"/>
    </row>
    <row r="56" spans="1:7" ht="14.25">
      <c r="A56" s="60" t="str">
        <f t="shared" si="3"/>
        <v>Gastmannschaft 3</v>
      </c>
      <c r="B56" s="62">
        <v>12</v>
      </c>
      <c r="C56" s="59"/>
      <c r="D56" s="62">
        <v>12</v>
      </c>
      <c r="E56" s="69"/>
      <c r="F56" s="64">
        <v>12</v>
      </c>
      <c r="G56" s="65"/>
    </row>
    <row r="57" spans="1:7" ht="14.25">
      <c r="A57" s="60" t="str">
        <f t="shared" si="3"/>
        <v>Gastmannschaft 3</v>
      </c>
      <c r="B57" s="62">
        <v>13</v>
      </c>
      <c r="C57" s="59"/>
      <c r="D57" s="62">
        <v>13</v>
      </c>
      <c r="E57" s="69"/>
      <c r="F57" s="64">
        <v>13</v>
      </c>
      <c r="G57" s="65"/>
    </row>
    <row r="58" spans="1:7" ht="14.25">
      <c r="A58" s="60" t="str">
        <f t="shared" si="3"/>
        <v>Gastmannschaft 3</v>
      </c>
      <c r="B58" s="62">
        <v>14</v>
      </c>
      <c r="C58" s="59"/>
      <c r="D58" s="62">
        <v>14</v>
      </c>
      <c r="E58" s="69"/>
      <c r="F58" s="64">
        <v>14</v>
      </c>
      <c r="G58" s="65"/>
    </row>
    <row r="59" spans="1:7" ht="14.25">
      <c r="A59" s="60" t="str">
        <f t="shared" si="3"/>
        <v>Gastmannschaft 3</v>
      </c>
      <c r="B59" s="62">
        <v>15</v>
      </c>
      <c r="C59" s="59"/>
      <c r="D59" s="62">
        <v>15</v>
      </c>
      <c r="E59" s="69"/>
      <c r="F59" s="64">
        <v>15</v>
      </c>
      <c r="G59" s="65"/>
    </row>
    <row r="60" spans="1:7" ht="14.25">
      <c r="A60" s="60" t="str">
        <f t="shared" si="3"/>
        <v>Gastmannschaft 3</v>
      </c>
      <c r="B60" s="62">
        <v>16</v>
      </c>
      <c r="C60" s="59"/>
      <c r="D60" s="62">
        <v>16</v>
      </c>
      <c r="E60" s="69"/>
      <c r="F60" s="64">
        <v>16</v>
      </c>
      <c r="G60" s="65"/>
    </row>
    <row r="61" spans="1:7" ht="14.25">
      <c r="A61" s="60" t="str">
        <f t="shared" si="3"/>
        <v>Gastmannschaft 3</v>
      </c>
      <c r="B61" s="62">
        <v>17</v>
      </c>
      <c r="C61" s="59"/>
      <c r="D61" s="62">
        <v>17</v>
      </c>
      <c r="E61" s="69"/>
      <c r="F61" s="64">
        <v>17</v>
      </c>
      <c r="G61" s="65"/>
    </row>
    <row r="62" spans="1:7" ht="14.25">
      <c r="A62" s="60" t="str">
        <f t="shared" si="3"/>
        <v>Gastmannschaft 3</v>
      </c>
      <c r="B62" s="62">
        <v>18</v>
      </c>
      <c r="C62" s="59"/>
      <c r="D62" s="62">
        <v>18</v>
      </c>
      <c r="E62" s="69"/>
      <c r="F62" s="64">
        <v>18</v>
      </c>
      <c r="G62" s="65"/>
    </row>
    <row r="63" spans="1:7" ht="14.25">
      <c r="A63" s="60" t="str">
        <f t="shared" si="3"/>
        <v>Gastmannschaft 3</v>
      </c>
      <c r="B63" s="62">
        <v>19</v>
      </c>
      <c r="C63" s="59"/>
      <c r="D63" s="62">
        <v>19</v>
      </c>
      <c r="E63" s="69"/>
      <c r="F63" s="64">
        <v>19</v>
      </c>
      <c r="G63" s="65"/>
    </row>
    <row r="64" spans="1:7" ht="14.25">
      <c r="A64" s="60" t="str">
        <f t="shared" si="3"/>
        <v>Gastmannschaft 3</v>
      </c>
      <c r="B64" s="62">
        <v>20</v>
      </c>
      <c r="C64" s="59"/>
      <c r="D64" s="62">
        <v>20</v>
      </c>
      <c r="E64" s="69"/>
      <c r="F64" s="64">
        <v>20</v>
      </c>
      <c r="G64" s="65"/>
    </row>
    <row r="65" spans="1:7" ht="14.25">
      <c r="A65" s="60" t="str">
        <f t="shared" si="3"/>
        <v>Gastmannschaft 3</v>
      </c>
      <c r="B65" s="62">
        <v>21</v>
      </c>
      <c r="C65" s="59"/>
      <c r="D65" s="62">
        <v>21</v>
      </c>
      <c r="E65" s="69"/>
      <c r="F65" s="64">
        <v>21</v>
      </c>
      <c r="G65" s="65"/>
    </row>
    <row r="66" spans="1:7" ht="24.75" customHeight="1">
      <c r="A66" s="27" t="s">
        <v>165</v>
      </c>
      <c r="B66" s="31">
        <v>1</v>
      </c>
      <c r="C66" s="82"/>
      <c r="D66" s="85">
        <v>1</v>
      </c>
      <c r="E66" s="84"/>
      <c r="F66" s="85">
        <v>1</v>
      </c>
      <c r="G66" s="84"/>
    </row>
    <row r="67" spans="1:7" ht="14.25">
      <c r="A67" s="66" t="str">
        <f aca="true" t="shared" si="4" ref="A67:A86">$A$66</f>
        <v>Gastmannschaft 4</v>
      </c>
      <c r="B67" s="67">
        <v>2</v>
      </c>
      <c r="C67" s="59"/>
      <c r="D67" s="67">
        <v>2</v>
      </c>
      <c r="E67" s="69"/>
      <c r="F67" s="64">
        <v>2</v>
      </c>
      <c r="G67" s="68" t="s">
        <v>153</v>
      </c>
    </row>
    <row r="68" spans="1:7" ht="14.25">
      <c r="A68" s="66" t="str">
        <f t="shared" si="4"/>
        <v>Gastmannschaft 4</v>
      </c>
      <c r="B68" s="67">
        <v>3</v>
      </c>
      <c r="C68" s="59"/>
      <c r="D68" s="67">
        <v>3</v>
      </c>
      <c r="E68" s="69"/>
      <c r="F68" s="64">
        <v>3</v>
      </c>
      <c r="G68" s="68" t="s">
        <v>154</v>
      </c>
    </row>
    <row r="69" spans="1:7" ht="14.25">
      <c r="A69" s="66" t="str">
        <f t="shared" si="4"/>
        <v>Gastmannschaft 4</v>
      </c>
      <c r="B69" s="67">
        <v>4</v>
      </c>
      <c r="C69" s="59"/>
      <c r="D69" s="67">
        <v>4</v>
      </c>
      <c r="E69" s="69"/>
      <c r="F69" s="64">
        <v>4</v>
      </c>
      <c r="G69" s="68" t="s">
        <v>155</v>
      </c>
    </row>
    <row r="70" spans="1:7" ht="14.25">
      <c r="A70" s="66" t="str">
        <f t="shared" si="4"/>
        <v>Gastmannschaft 4</v>
      </c>
      <c r="B70" s="67">
        <v>5</v>
      </c>
      <c r="C70" s="59"/>
      <c r="D70" s="67">
        <v>5</v>
      </c>
      <c r="E70" s="69"/>
      <c r="F70" s="64">
        <v>5</v>
      </c>
      <c r="G70" s="68" t="s">
        <v>156</v>
      </c>
    </row>
    <row r="71" spans="1:7" ht="14.25">
      <c r="A71" s="66" t="str">
        <f t="shared" si="4"/>
        <v>Gastmannschaft 4</v>
      </c>
      <c r="B71" s="67">
        <v>6</v>
      </c>
      <c r="C71" s="59"/>
      <c r="D71" s="67">
        <v>6</v>
      </c>
      <c r="E71" s="69"/>
      <c r="F71" s="64">
        <v>6</v>
      </c>
      <c r="G71" s="68" t="s">
        <v>157</v>
      </c>
    </row>
    <row r="72" spans="1:7" ht="14.25">
      <c r="A72" s="66" t="str">
        <f t="shared" si="4"/>
        <v>Gastmannschaft 4</v>
      </c>
      <c r="B72" s="67">
        <v>7</v>
      </c>
      <c r="C72" s="59"/>
      <c r="D72" s="67">
        <v>7</v>
      </c>
      <c r="E72" s="69"/>
      <c r="F72" s="64">
        <v>7</v>
      </c>
      <c r="G72" s="68" t="s">
        <v>158</v>
      </c>
    </row>
    <row r="73" spans="1:7" ht="14.25">
      <c r="A73" s="66" t="str">
        <f t="shared" si="4"/>
        <v>Gastmannschaft 4</v>
      </c>
      <c r="B73" s="67">
        <v>8</v>
      </c>
      <c r="C73" s="59"/>
      <c r="D73" s="67">
        <v>8</v>
      </c>
      <c r="E73" s="69"/>
      <c r="F73" s="64">
        <v>8</v>
      </c>
      <c r="G73" s="68"/>
    </row>
    <row r="74" spans="1:7" ht="14.25">
      <c r="A74" s="66" t="str">
        <f t="shared" si="4"/>
        <v>Gastmannschaft 4</v>
      </c>
      <c r="B74" s="67">
        <v>9</v>
      </c>
      <c r="C74" s="59"/>
      <c r="D74" s="67">
        <v>9</v>
      </c>
      <c r="E74" s="69"/>
      <c r="F74" s="64">
        <v>9</v>
      </c>
      <c r="G74" s="68"/>
    </row>
    <row r="75" spans="1:7" ht="14.25">
      <c r="A75" s="66" t="str">
        <f t="shared" si="4"/>
        <v>Gastmannschaft 4</v>
      </c>
      <c r="B75" s="67">
        <v>10</v>
      </c>
      <c r="C75" s="59"/>
      <c r="D75" s="67">
        <v>10</v>
      </c>
      <c r="E75" s="69"/>
      <c r="F75" s="64">
        <v>10</v>
      </c>
      <c r="G75" s="68"/>
    </row>
    <row r="76" spans="1:7" ht="14.25">
      <c r="A76" s="66" t="str">
        <f t="shared" si="4"/>
        <v>Gastmannschaft 4</v>
      </c>
      <c r="B76" s="67">
        <v>11</v>
      </c>
      <c r="C76" s="59"/>
      <c r="D76" s="67">
        <v>11</v>
      </c>
      <c r="E76" s="69"/>
      <c r="F76" s="64">
        <v>11</v>
      </c>
      <c r="G76" s="68"/>
    </row>
    <row r="77" spans="1:7" ht="14.25">
      <c r="A77" s="66" t="str">
        <f t="shared" si="4"/>
        <v>Gastmannschaft 4</v>
      </c>
      <c r="B77" s="67">
        <v>12</v>
      </c>
      <c r="C77" s="59"/>
      <c r="D77" s="67">
        <v>12</v>
      </c>
      <c r="E77" s="69"/>
      <c r="F77" s="64">
        <v>12</v>
      </c>
      <c r="G77" s="68"/>
    </row>
    <row r="78" spans="1:7" ht="14.25">
      <c r="A78" s="66" t="str">
        <f t="shared" si="4"/>
        <v>Gastmannschaft 4</v>
      </c>
      <c r="B78" s="67">
        <v>13</v>
      </c>
      <c r="C78" s="59"/>
      <c r="D78" s="67">
        <v>13</v>
      </c>
      <c r="E78" s="69"/>
      <c r="F78" s="64">
        <v>13</v>
      </c>
      <c r="G78" s="68"/>
    </row>
    <row r="79" spans="1:7" ht="14.25">
      <c r="A79" s="66" t="str">
        <f t="shared" si="4"/>
        <v>Gastmannschaft 4</v>
      </c>
      <c r="B79" s="67">
        <v>14</v>
      </c>
      <c r="C79" s="59"/>
      <c r="D79" s="67">
        <v>14</v>
      </c>
      <c r="E79" s="69"/>
      <c r="F79" s="64">
        <v>14</v>
      </c>
      <c r="G79" s="68"/>
    </row>
    <row r="80" spans="1:7" ht="14.25">
      <c r="A80" s="66" t="str">
        <f t="shared" si="4"/>
        <v>Gastmannschaft 4</v>
      </c>
      <c r="B80" s="67">
        <v>15</v>
      </c>
      <c r="C80" s="59"/>
      <c r="D80" s="67">
        <v>15</v>
      </c>
      <c r="E80" s="69"/>
      <c r="F80" s="64">
        <v>15</v>
      </c>
      <c r="G80" s="68"/>
    </row>
    <row r="81" spans="1:7" ht="14.25">
      <c r="A81" s="66" t="str">
        <f t="shared" si="4"/>
        <v>Gastmannschaft 4</v>
      </c>
      <c r="B81" s="67">
        <v>16</v>
      </c>
      <c r="C81" s="59"/>
      <c r="D81" s="67">
        <v>16</v>
      </c>
      <c r="E81" s="69"/>
      <c r="F81" s="64">
        <v>16</v>
      </c>
      <c r="G81" s="68"/>
    </row>
    <row r="82" spans="1:7" ht="14.25">
      <c r="A82" s="66" t="str">
        <f t="shared" si="4"/>
        <v>Gastmannschaft 4</v>
      </c>
      <c r="B82" s="67">
        <v>17</v>
      </c>
      <c r="C82" s="59"/>
      <c r="D82" s="67">
        <v>17</v>
      </c>
      <c r="E82" s="69"/>
      <c r="F82" s="64">
        <v>17</v>
      </c>
      <c r="G82" s="68"/>
    </row>
    <row r="83" spans="1:7" ht="14.25">
      <c r="A83" s="66" t="str">
        <f t="shared" si="4"/>
        <v>Gastmannschaft 4</v>
      </c>
      <c r="B83" s="67">
        <v>18</v>
      </c>
      <c r="C83" s="59"/>
      <c r="D83" s="67">
        <v>18</v>
      </c>
      <c r="E83" s="69"/>
      <c r="F83" s="64">
        <v>18</v>
      </c>
      <c r="G83" s="68"/>
    </row>
    <row r="84" spans="1:7" ht="14.25">
      <c r="A84" s="66" t="str">
        <f t="shared" si="4"/>
        <v>Gastmannschaft 4</v>
      </c>
      <c r="B84" s="67">
        <v>19</v>
      </c>
      <c r="C84" s="59"/>
      <c r="D84" s="67">
        <v>19</v>
      </c>
      <c r="E84" s="69"/>
      <c r="F84" s="64">
        <v>19</v>
      </c>
      <c r="G84" s="68"/>
    </row>
    <row r="85" spans="1:7" ht="14.25">
      <c r="A85" s="66" t="str">
        <f t="shared" si="4"/>
        <v>Gastmannschaft 4</v>
      </c>
      <c r="B85" s="67">
        <v>20</v>
      </c>
      <c r="C85" s="59"/>
      <c r="D85" s="67">
        <v>20</v>
      </c>
      <c r="E85" s="69"/>
      <c r="F85" s="64">
        <v>20</v>
      </c>
      <c r="G85" s="68"/>
    </row>
    <row r="86" spans="1:7" ht="14.25">
      <c r="A86" s="66" t="str">
        <f t="shared" si="4"/>
        <v>Gastmannschaft 4</v>
      </c>
      <c r="B86" s="67">
        <v>21</v>
      </c>
      <c r="C86" s="59"/>
      <c r="D86" s="67">
        <v>21</v>
      </c>
      <c r="E86" s="69"/>
      <c r="F86" s="64">
        <v>21</v>
      </c>
      <c r="G86" s="68"/>
    </row>
    <row r="87" spans="1:7" ht="24.75" customHeight="1">
      <c r="A87" s="27" t="s">
        <v>164</v>
      </c>
      <c r="B87" s="30">
        <v>1</v>
      </c>
      <c r="C87" s="82"/>
      <c r="D87" s="83">
        <v>1</v>
      </c>
      <c r="E87" s="84"/>
      <c r="F87" s="85">
        <v>1</v>
      </c>
      <c r="G87" s="84"/>
    </row>
    <row r="88" spans="1:13" ht="14.25">
      <c r="A88" s="60" t="str">
        <f aca="true" t="shared" si="5" ref="A88:A107">$A$87</f>
        <v>Gastmannschaft 5</v>
      </c>
      <c r="B88" s="62">
        <v>2</v>
      </c>
      <c r="C88" s="59"/>
      <c r="D88" s="67">
        <v>2</v>
      </c>
      <c r="E88" s="69"/>
      <c r="F88" s="64">
        <v>2</v>
      </c>
      <c r="G88" s="68" t="s">
        <v>153</v>
      </c>
      <c r="H88" s="26" t="s">
        <v>54</v>
      </c>
      <c r="I88" s="26" t="s">
        <v>55</v>
      </c>
      <c r="J88" s="26" t="s">
        <v>56</v>
      </c>
      <c r="K88" s="26" t="s">
        <v>57</v>
      </c>
      <c r="L88" s="26" t="s">
        <v>58</v>
      </c>
      <c r="M88" s="26" t="s">
        <v>59</v>
      </c>
    </row>
    <row r="89" spans="1:7" ht="14.25">
      <c r="A89" s="60" t="str">
        <f t="shared" si="5"/>
        <v>Gastmannschaft 5</v>
      </c>
      <c r="B89" s="62">
        <v>3</v>
      </c>
      <c r="C89" s="59"/>
      <c r="D89" s="67">
        <v>3</v>
      </c>
      <c r="E89" s="69"/>
      <c r="F89" s="64">
        <v>3</v>
      </c>
      <c r="G89" s="68" t="s">
        <v>154</v>
      </c>
    </row>
    <row r="90" spans="1:7" ht="14.25">
      <c r="A90" s="60" t="str">
        <f t="shared" si="5"/>
        <v>Gastmannschaft 5</v>
      </c>
      <c r="B90" s="62">
        <v>4</v>
      </c>
      <c r="C90" s="59"/>
      <c r="D90" s="67">
        <v>4</v>
      </c>
      <c r="E90" s="69"/>
      <c r="F90" s="64">
        <v>4</v>
      </c>
      <c r="G90" s="68" t="s">
        <v>155</v>
      </c>
    </row>
    <row r="91" spans="1:7" ht="14.25">
      <c r="A91" s="60" t="str">
        <f t="shared" si="5"/>
        <v>Gastmannschaft 5</v>
      </c>
      <c r="B91" s="62">
        <v>5</v>
      </c>
      <c r="C91" s="59"/>
      <c r="D91" s="67">
        <v>5</v>
      </c>
      <c r="E91" s="69"/>
      <c r="F91" s="64">
        <v>5</v>
      </c>
      <c r="G91" s="68" t="s">
        <v>156</v>
      </c>
    </row>
    <row r="92" spans="1:7" ht="14.25">
      <c r="A92" s="60" t="str">
        <f t="shared" si="5"/>
        <v>Gastmannschaft 5</v>
      </c>
      <c r="B92" s="62">
        <v>6</v>
      </c>
      <c r="C92" s="59"/>
      <c r="D92" s="67">
        <v>6</v>
      </c>
      <c r="E92" s="69"/>
      <c r="F92" s="64">
        <v>6</v>
      </c>
      <c r="G92" s="68" t="s">
        <v>157</v>
      </c>
    </row>
    <row r="93" spans="1:7" ht="14.25">
      <c r="A93" s="60" t="str">
        <f t="shared" si="5"/>
        <v>Gastmannschaft 5</v>
      </c>
      <c r="B93" s="62">
        <v>7</v>
      </c>
      <c r="C93" s="59"/>
      <c r="D93" s="67">
        <v>7</v>
      </c>
      <c r="E93" s="69"/>
      <c r="F93" s="64">
        <v>7</v>
      </c>
      <c r="G93" s="68" t="s">
        <v>158</v>
      </c>
    </row>
    <row r="94" spans="1:7" ht="14.25">
      <c r="A94" s="60" t="str">
        <f t="shared" si="5"/>
        <v>Gastmannschaft 5</v>
      </c>
      <c r="B94" s="62">
        <v>8</v>
      </c>
      <c r="C94" s="59"/>
      <c r="D94" s="67">
        <v>8</v>
      </c>
      <c r="E94" s="69"/>
      <c r="F94" s="64">
        <v>8</v>
      </c>
      <c r="G94" s="65"/>
    </row>
    <row r="95" spans="1:7" ht="14.25">
      <c r="A95" s="60" t="str">
        <f t="shared" si="5"/>
        <v>Gastmannschaft 5</v>
      </c>
      <c r="B95" s="62">
        <v>9</v>
      </c>
      <c r="C95" s="59"/>
      <c r="D95" s="67">
        <v>9</v>
      </c>
      <c r="E95" s="69"/>
      <c r="F95" s="64">
        <v>9</v>
      </c>
      <c r="G95" s="65"/>
    </row>
    <row r="96" spans="1:7" ht="14.25">
      <c r="A96" s="60" t="str">
        <f t="shared" si="5"/>
        <v>Gastmannschaft 5</v>
      </c>
      <c r="B96" s="62">
        <v>10</v>
      </c>
      <c r="C96" s="59"/>
      <c r="D96" s="67">
        <v>10</v>
      </c>
      <c r="E96" s="69"/>
      <c r="F96" s="64">
        <v>10</v>
      </c>
      <c r="G96" s="65"/>
    </row>
    <row r="97" spans="1:7" ht="14.25">
      <c r="A97" s="60" t="str">
        <f t="shared" si="5"/>
        <v>Gastmannschaft 5</v>
      </c>
      <c r="B97" s="62">
        <v>11</v>
      </c>
      <c r="C97" s="59"/>
      <c r="D97" s="67">
        <v>11</v>
      </c>
      <c r="E97" s="69"/>
      <c r="F97" s="64">
        <v>11</v>
      </c>
      <c r="G97" s="65"/>
    </row>
    <row r="98" spans="1:7" ht="14.25">
      <c r="A98" s="60" t="str">
        <f t="shared" si="5"/>
        <v>Gastmannschaft 5</v>
      </c>
      <c r="B98" s="62">
        <v>12</v>
      </c>
      <c r="C98" s="59"/>
      <c r="D98" s="67">
        <v>12</v>
      </c>
      <c r="E98" s="69"/>
      <c r="F98" s="64">
        <v>12</v>
      </c>
      <c r="G98" s="65"/>
    </row>
    <row r="99" spans="1:7" ht="14.25">
      <c r="A99" s="60" t="str">
        <f t="shared" si="5"/>
        <v>Gastmannschaft 5</v>
      </c>
      <c r="B99" s="62">
        <v>13</v>
      </c>
      <c r="C99" s="59"/>
      <c r="D99" s="67">
        <v>13</v>
      </c>
      <c r="E99" s="69"/>
      <c r="F99" s="64">
        <v>13</v>
      </c>
      <c r="G99" s="65"/>
    </row>
    <row r="100" spans="1:7" ht="14.25">
      <c r="A100" s="60" t="str">
        <f t="shared" si="5"/>
        <v>Gastmannschaft 5</v>
      </c>
      <c r="B100" s="62">
        <v>14</v>
      </c>
      <c r="C100" s="59"/>
      <c r="D100" s="67">
        <v>14</v>
      </c>
      <c r="E100" s="69"/>
      <c r="F100" s="64">
        <v>14</v>
      </c>
      <c r="G100" s="65"/>
    </row>
    <row r="101" spans="1:7" ht="14.25">
      <c r="A101" s="60" t="str">
        <f t="shared" si="5"/>
        <v>Gastmannschaft 5</v>
      </c>
      <c r="B101" s="62">
        <v>15</v>
      </c>
      <c r="C101" s="59"/>
      <c r="D101" s="67">
        <v>15</v>
      </c>
      <c r="E101" s="69"/>
      <c r="F101" s="64">
        <v>15</v>
      </c>
      <c r="G101" s="65"/>
    </row>
    <row r="102" spans="1:7" ht="14.25">
      <c r="A102" s="60" t="str">
        <f t="shared" si="5"/>
        <v>Gastmannschaft 5</v>
      </c>
      <c r="B102" s="62">
        <v>16</v>
      </c>
      <c r="C102" s="59"/>
      <c r="D102" s="67">
        <v>16</v>
      </c>
      <c r="E102" s="69"/>
      <c r="F102" s="64">
        <v>16</v>
      </c>
      <c r="G102" s="65"/>
    </row>
    <row r="103" spans="1:7" ht="14.25">
      <c r="A103" s="60" t="str">
        <f t="shared" si="5"/>
        <v>Gastmannschaft 5</v>
      </c>
      <c r="B103" s="62">
        <v>17</v>
      </c>
      <c r="C103" s="59"/>
      <c r="D103" s="67">
        <v>17</v>
      </c>
      <c r="E103" s="69"/>
      <c r="F103" s="64">
        <v>17</v>
      </c>
      <c r="G103" s="65"/>
    </row>
    <row r="104" spans="1:7" ht="14.25">
      <c r="A104" s="60" t="str">
        <f t="shared" si="5"/>
        <v>Gastmannschaft 5</v>
      </c>
      <c r="B104" s="62">
        <v>18</v>
      </c>
      <c r="C104" s="59"/>
      <c r="D104" s="67">
        <v>18</v>
      </c>
      <c r="E104" s="69"/>
      <c r="F104" s="64">
        <v>18</v>
      </c>
      <c r="G104" s="65"/>
    </row>
    <row r="105" spans="1:7" ht="14.25">
      <c r="A105" s="60" t="str">
        <f t="shared" si="5"/>
        <v>Gastmannschaft 5</v>
      </c>
      <c r="B105" s="62">
        <v>19</v>
      </c>
      <c r="C105" s="59"/>
      <c r="D105" s="67">
        <v>19</v>
      </c>
      <c r="E105" s="69"/>
      <c r="F105" s="64">
        <v>19</v>
      </c>
      <c r="G105" s="65"/>
    </row>
    <row r="106" spans="1:7" ht="14.25">
      <c r="A106" s="60" t="str">
        <f t="shared" si="5"/>
        <v>Gastmannschaft 5</v>
      </c>
      <c r="B106" s="62">
        <v>20</v>
      </c>
      <c r="C106" s="59"/>
      <c r="D106" s="67">
        <v>20</v>
      </c>
      <c r="E106" s="69"/>
      <c r="F106" s="64">
        <v>20</v>
      </c>
      <c r="G106" s="65"/>
    </row>
    <row r="107" spans="1:7" ht="14.25">
      <c r="A107" s="60" t="str">
        <f t="shared" si="5"/>
        <v>Gastmannschaft 5</v>
      </c>
      <c r="B107" s="62">
        <v>21</v>
      </c>
      <c r="C107" s="59"/>
      <c r="D107" s="67">
        <v>21</v>
      </c>
      <c r="E107" s="69"/>
      <c r="F107" s="64">
        <v>21</v>
      </c>
      <c r="G107" s="65"/>
    </row>
    <row r="108" spans="1:7" ht="24.75" customHeight="1">
      <c r="A108" s="27" t="s">
        <v>163</v>
      </c>
      <c r="B108" s="31">
        <v>1</v>
      </c>
      <c r="C108" s="82"/>
      <c r="D108" s="85">
        <v>1</v>
      </c>
      <c r="E108" s="84"/>
      <c r="F108" s="85">
        <v>1</v>
      </c>
      <c r="G108" s="84"/>
    </row>
    <row r="109" spans="1:7" ht="14.25">
      <c r="A109" s="66" t="str">
        <f aca="true" t="shared" si="6" ref="A109:A128">$A$108</f>
        <v>Gastmannschaft 6</v>
      </c>
      <c r="B109" s="67">
        <v>2</v>
      </c>
      <c r="C109" s="59"/>
      <c r="D109" s="67">
        <v>2</v>
      </c>
      <c r="E109" s="69"/>
      <c r="F109" s="64">
        <v>2</v>
      </c>
      <c r="G109" s="68" t="s">
        <v>153</v>
      </c>
    </row>
    <row r="110" spans="1:7" ht="14.25">
      <c r="A110" s="66" t="str">
        <f t="shared" si="6"/>
        <v>Gastmannschaft 6</v>
      </c>
      <c r="B110" s="67">
        <v>3</v>
      </c>
      <c r="C110" s="59"/>
      <c r="D110" s="67">
        <v>3</v>
      </c>
      <c r="E110" s="69"/>
      <c r="F110" s="64">
        <v>3</v>
      </c>
      <c r="G110" s="68" t="s">
        <v>154</v>
      </c>
    </row>
    <row r="111" spans="1:7" ht="14.25">
      <c r="A111" s="66" t="str">
        <f t="shared" si="6"/>
        <v>Gastmannschaft 6</v>
      </c>
      <c r="B111" s="67">
        <v>4</v>
      </c>
      <c r="C111" s="59"/>
      <c r="D111" s="67">
        <v>4</v>
      </c>
      <c r="E111" s="69"/>
      <c r="F111" s="64">
        <v>4</v>
      </c>
      <c r="G111" s="68" t="s">
        <v>155</v>
      </c>
    </row>
    <row r="112" spans="1:7" ht="14.25">
      <c r="A112" s="66" t="str">
        <f t="shared" si="6"/>
        <v>Gastmannschaft 6</v>
      </c>
      <c r="B112" s="67">
        <v>5</v>
      </c>
      <c r="C112" s="59"/>
      <c r="D112" s="67">
        <v>5</v>
      </c>
      <c r="E112" s="69"/>
      <c r="F112" s="64">
        <v>5</v>
      </c>
      <c r="G112" s="68" t="s">
        <v>156</v>
      </c>
    </row>
    <row r="113" spans="1:7" ht="14.25">
      <c r="A113" s="66" t="str">
        <f t="shared" si="6"/>
        <v>Gastmannschaft 6</v>
      </c>
      <c r="B113" s="67">
        <v>6</v>
      </c>
      <c r="C113" s="59"/>
      <c r="D113" s="67">
        <v>6</v>
      </c>
      <c r="E113" s="69"/>
      <c r="F113" s="64">
        <v>6</v>
      </c>
      <c r="G113" s="68" t="s">
        <v>157</v>
      </c>
    </row>
    <row r="114" spans="1:7" ht="14.25">
      <c r="A114" s="66" t="str">
        <f t="shared" si="6"/>
        <v>Gastmannschaft 6</v>
      </c>
      <c r="B114" s="67">
        <v>7</v>
      </c>
      <c r="C114" s="59"/>
      <c r="D114" s="67">
        <v>7</v>
      </c>
      <c r="E114" s="69"/>
      <c r="F114" s="64">
        <v>7</v>
      </c>
      <c r="G114" s="68" t="s">
        <v>158</v>
      </c>
    </row>
    <row r="115" spans="1:7" ht="14.25">
      <c r="A115" s="66" t="str">
        <f t="shared" si="6"/>
        <v>Gastmannschaft 6</v>
      </c>
      <c r="B115" s="67">
        <v>8</v>
      </c>
      <c r="C115" s="59"/>
      <c r="D115" s="67">
        <v>8</v>
      </c>
      <c r="E115" s="69"/>
      <c r="F115" s="64">
        <v>8</v>
      </c>
      <c r="G115" s="68"/>
    </row>
    <row r="116" spans="1:7" ht="14.25">
      <c r="A116" s="66" t="str">
        <f t="shared" si="6"/>
        <v>Gastmannschaft 6</v>
      </c>
      <c r="B116" s="67">
        <v>9</v>
      </c>
      <c r="C116" s="59"/>
      <c r="D116" s="67">
        <v>9</v>
      </c>
      <c r="E116" s="69"/>
      <c r="F116" s="64">
        <v>9</v>
      </c>
      <c r="G116" s="68"/>
    </row>
    <row r="117" spans="1:7" ht="14.25">
      <c r="A117" s="66" t="str">
        <f t="shared" si="6"/>
        <v>Gastmannschaft 6</v>
      </c>
      <c r="B117" s="67">
        <v>10</v>
      </c>
      <c r="C117" s="59"/>
      <c r="D117" s="67">
        <v>10</v>
      </c>
      <c r="E117" s="69"/>
      <c r="F117" s="64">
        <v>10</v>
      </c>
      <c r="G117" s="68"/>
    </row>
    <row r="118" spans="1:7" ht="14.25">
      <c r="A118" s="66" t="str">
        <f t="shared" si="6"/>
        <v>Gastmannschaft 6</v>
      </c>
      <c r="B118" s="67">
        <v>11</v>
      </c>
      <c r="C118" s="59"/>
      <c r="D118" s="67">
        <v>11</v>
      </c>
      <c r="E118" s="69"/>
      <c r="F118" s="64">
        <v>11</v>
      </c>
      <c r="G118" s="68"/>
    </row>
    <row r="119" spans="1:7" ht="14.25">
      <c r="A119" s="66" t="str">
        <f t="shared" si="6"/>
        <v>Gastmannschaft 6</v>
      </c>
      <c r="B119" s="67">
        <v>12</v>
      </c>
      <c r="C119" s="59"/>
      <c r="D119" s="67">
        <v>12</v>
      </c>
      <c r="E119" s="69"/>
      <c r="F119" s="64">
        <v>12</v>
      </c>
      <c r="G119" s="68"/>
    </row>
    <row r="120" spans="1:7" ht="14.25">
      <c r="A120" s="66" t="str">
        <f t="shared" si="6"/>
        <v>Gastmannschaft 6</v>
      </c>
      <c r="B120" s="67">
        <v>13</v>
      </c>
      <c r="C120" s="59"/>
      <c r="D120" s="67">
        <v>13</v>
      </c>
      <c r="E120" s="69"/>
      <c r="F120" s="64">
        <v>13</v>
      </c>
      <c r="G120" s="68"/>
    </row>
    <row r="121" spans="1:7" ht="14.25">
      <c r="A121" s="66" t="str">
        <f t="shared" si="6"/>
        <v>Gastmannschaft 6</v>
      </c>
      <c r="B121" s="67">
        <v>14</v>
      </c>
      <c r="C121" s="59"/>
      <c r="D121" s="67">
        <v>14</v>
      </c>
      <c r="E121" s="69"/>
      <c r="F121" s="64">
        <v>14</v>
      </c>
      <c r="G121" s="68"/>
    </row>
    <row r="122" spans="1:7" ht="14.25">
      <c r="A122" s="66" t="str">
        <f t="shared" si="6"/>
        <v>Gastmannschaft 6</v>
      </c>
      <c r="B122" s="67">
        <v>15</v>
      </c>
      <c r="C122" s="59"/>
      <c r="D122" s="67">
        <v>15</v>
      </c>
      <c r="E122" s="69"/>
      <c r="F122" s="64">
        <v>15</v>
      </c>
      <c r="G122" s="68"/>
    </row>
    <row r="123" spans="1:7" ht="14.25">
      <c r="A123" s="66" t="str">
        <f t="shared" si="6"/>
        <v>Gastmannschaft 6</v>
      </c>
      <c r="B123" s="67">
        <v>16</v>
      </c>
      <c r="C123" s="59"/>
      <c r="D123" s="67">
        <v>16</v>
      </c>
      <c r="E123" s="69"/>
      <c r="F123" s="64">
        <v>16</v>
      </c>
      <c r="G123" s="68"/>
    </row>
    <row r="124" spans="1:7" ht="14.25">
      <c r="A124" s="66" t="str">
        <f t="shared" si="6"/>
        <v>Gastmannschaft 6</v>
      </c>
      <c r="B124" s="67">
        <v>17</v>
      </c>
      <c r="C124" s="59"/>
      <c r="D124" s="67">
        <v>17</v>
      </c>
      <c r="E124" s="69"/>
      <c r="F124" s="64">
        <v>17</v>
      </c>
      <c r="G124" s="68"/>
    </row>
    <row r="125" spans="1:7" ht="14.25">
      <c r="A125" s="66" t="str">
        <f t="shared" si="6"/>
        <v>Gastmannschaft 6</v>
      </c>
      <c r="B125" s="67">
        <v>18</v>
      </c>
      <c r="C125" s="59"/>
      <c r="D125" s="67">
        <v>18</v>
      </c>
      <c r="E125" s="69"/>
      <c r="F125" s="64">
        <v>18</v>
      </c>
      <c r="G125" s="68"/>
    </row>
    <row r="126" spans="1:7" ht="14.25">
      <c r="A126" s="66" t="str">
        <f t="shared" si="6"/>
        <v>Gastmannschaft 6</v>
      </c>
      <c r="B126" s="67">
        <v>19</v>
      </c>
      <c r="C126" s="59"/>
      <c r="D126" s="67">
        <v>19</v>
      </c>
      <c r="E126" s="69"/>
      <c r="F126" s="64">
        <v>19</v>
      </c>
      <c r="G126" s="68"/>
    </row>
    <row r="127" spans="1:7" ht="14.25">
      <c r="A127" s="66" t="str">
        <f t="shared" si="6"/>
        <v>Gastmannschaft 6</v>
      </c>
      <c r="B127" s="67">
        <v>20</v>
      </c>
      <c r="C127" s="59"/>
      <c r="D127" s="67">
        <v>20</v>
      </c>
      <c r="E127" s="69"/>
      <c r="F127" s="64">
        <v>20</v>
      </c>
      <c r="G127" s="68"/>
    </row>
    <row r="128" spans="1:7" ht="14.25">
      <c r="A128" s="66" t="str">
        <f t="shared" si="6"/>
        <v>Gastmannschaft 6</v>
      </c>
      <c r="B128" s="67">
        <v>21</v>
      </c>
      <c r="C128" s="59"/>
      <c r="D128" s="67">
        <v>21</v>
      </c>
      <c r="E128" s="69"/>
      <c r="F128" s="64">
        <v>21</v>
      </c>
      <c r="G128" s="68"/>
    </row>
    <row r="129" spans="1:7" ht="25.5">
      <c r="A129" s="27" t="s">
        <v>162</v>
      </c>
      <c r="B129" s="31">
        <v>1</v>
      </c>
      <c r="C129" s="82"/>
      <c r="D129" s="85">
        <v>1</v>
      </c>
      <c r="E129" s="84"/>
      <c r="F129" s="85">
        <v>1</v>
      </c>
      <c r="G129" s="84"/>
    </row>
    <row r="130" spans="1:7" ht="14.25">
      <c r="A130" s="66" t="str">
        <f aca="true" t="shared" si="7" ref="A130:A149">$A$129</f>
        <v>Gastmannschaft 7</v>
      </c>
      <c r="B130" s="62">
        <v>2</v>
      </c>
      <c r="C130" s="59"/>
      <c r="D130" s="67">
        <v>2</v>
      </c>
      <c r="E130" s="106"/>
      <c r="F130" s="64">
        <v>2</v>
      </c>
      <c r="G130" s="68" t="s">
        <v>153</v>
      </c>
    </row>
    <row r="131" spans="1:7" ht="14.25">
      <c r="A131" s="66" t="str">
        <f t="shared" si="7"/>
        <v>Gastmannschaft 7</v>
      </c>
      <c r="B131" s="62">
        <v>3</v>
      </c>
      <c r="C131" s="59"/>
      <c r="D131" s="67">
        <v>3</v>
      </c>
      <c r="E131" s="106"/>
      <c r="F131" s="64">
        <v>3</v>
      </c>
      <c r="G131" s="68" t="s">
        <v>154</v>
      </c>
    </row>
    <row r="132" spans="1:7" ht="14.25">
      <c r="A132" s="66" t="str">
        <f t="shared" si="7"/>
        <v>Gastmannschaft 7</v>
      </c>
      <c r="B132" s="62">
        <v>4</v>
      </c>
      <c r="C132" s="59"/>
      <c r="D132" s="67">
        <v>4</v>
      </c>
      <c r="E132" s="106"/>
      <c r="F132" s="64">
        <v>4</v>
      </c>
      <c r="G132" s="68" t="s">
        <v>155</v>
      </c>
    </row>
    <row r="133" spans="1:7" ht="14.25">
      <c r="A133" s="66" t="str">
        <f t="shared" si="7"/>
        <v>Gastmannschaft 7</v>
      </c>
      <c r="B133" s="62">
        <v>5</v>
      </c>
      <c r="C133" s="59"/>
      <c r="D133" s="67">
        <v>5</v>
      </c>
      <c r="E133" s="106"/>
      <c r="F133" s="64">
        <v>5</v>
      </c>
      <c r="G133" s="68" t="s">
        <v>156</v>
      </c>
    </row>
    <row r="134" spans="1:7" ht="14.25">
      <c r="A134" s="66" t="str">
        <f t="shared" si="7"/>
        <v>Gastmannschaft 7</v>
      </c>
      <c r="B134" s="62">
        <v>6</v>
      </c>
      <c r="C134" s="59"/>
      <c r="D134" s="67">
        <v>6</v>
      </c>
      <c r="E134" s="106"/>
      <c r="F134" s="64">
        <v>6</v>
      </c>
      <c r="G134" s="68" t="s">
        <v>157</v>
      </c>
    </row>
    <row r="135" spans="1:7" ht="14.25">
      <c r="A135" s="66" t="str">
        <f t="shared" si="7"/>
        <v>Gastmannschaft 7</v>
      </c>
      <c r="B135" s="62">
        <v>7</v>
      </c>
      <c r="C135" s="59"/>
      <c r="D135" s="67">
        <v>7</v>
      </c>
      <c r="E135" s="106"/>
      <c r="F135" s="64">
        <v>7</v>
      </c>
      <c r="G135" s="68" t="s">
        <v>158</v>
      </c>
    </row>
    <row r="136" spans="1:7" ht="14.25">
      <c r="A136" s="66" t="str">
        <f t="shared" si="7"/>
        <v>Gastmannschaft 7</v>
      </c>
      <c r="B136" s="62">
        <v>8</v>
      </c>
      <c r="C136" s="59"/>
      <c r="D136" s="67">
        <v>8</v>
      </c>
      <c r="E136" s="106"/>
      <c r="F136" s="64">
        <v>8</v>
      </c>
      <c r="G136" s="65"/>
    </row>
    <row r="137" spans="1:7" ht="14.25">
      <c r="A137" s="66" t="str">
        <f t="shared" si="7"/>
        <v>Gastmannschaft 7</v>
      </c>
      <c r="B137" s="62">
        <v>9</v>
      </c>
      <c r="C137" s="59" t="s">
        <v>71</v>
      </c>
      <c r="D137" s="67">
        <v>9</v>
      </c>
      <c r="E137" s="69" t="s">
        <v>71</v>
      </c>
      <c r="F137" s="64">
        <v>9</v>
      </c>
      <c r="G137" s="65" t="s">
        <v>71</v>
      </c>
    </row>
    <row r="138" spans="1:7" ht="14.25">
      <c r="A138" s="66" t="str">
        <f t="shared" si="7"/>
        <v>Gastmannschaft 7</v>
      </c>
      <c r="B138" s="62">
        <v>10</v>
      </c>
      <c r="C138" s="59" t="s">
        <v>71</v>
      </c>
      <c r="D138" s="67">
        <v>10</v>
      </c>
      <c r="E138" s="69" t="s">
        <v>71</v>
      </c>
      <c r="F138" s="64">
        <v>10</v>
      </c>
      <c r="G138" s="65" t="s">
        <v>71</v>
      </c>
    </row>
    <row r="139" spans="1:7" ht="14.25">
      <c r="A139" s="66" t="str">
        <f t="shared" si="7"/>
        <v>Gastmannschaft 7</v>
      </c>
      <c r="B139" s="62">
        <v>11</v>
      </c>
      <c r="C139" s="59"/>
      <c r="D139" s="67">
        <v>11</v>
      </c>
      <c r="E139" s="69"/>
      <c r="F139" s="64">
        <v>11</v>
      </c>
      <c r="G139" s="65"/>
    </row>
    <row r="140" spans="1:7" ht="14.25">
      <c r="A140" s="66" t="str">
        <f t="shared" si="7"/>
        <v>Gastmannschaft 7</v>
      </c>
      <c r="B140" s="62">
        <v>12</v>
      </c>
      <c r="C140" s="59"/>
      <c r="D140" s="67">
        <v>12</v>
      </c>
      <c r="E140" s="69"/>
      <c r="F140" s="64">
        <v>12</v>
      </c>
      <c r="G140" s="65"/>
    </row>
    <row r="141" spans="1:7" ht="14.25">
      <c r="A141" s="66" t="str">
        <f t="shared" si="7"/>
        <v>Gastmannschaft 7</v>
      </c>
      <c r="B141" s="62">
        <v>13</v>
      </c>
      <c r="C141" s="59"/>
      <c r="D141" s="67">
        <v>13</v>
      </c>
      <c r="E141" s="69"/>
      <c r="F141" s="64">
        <v>13</v>
      </c>
      <c r="G141" s="65"/>
    </row>
    <row r="142" spans="1:7" ht="14.25">
      <c r="A142" s="66" t="str">
        <f t="shared" si="7"/>
        <v>Gastmannschaft 7</v>
      </c>
      <c r="B142" s="62">
        <v>14</v>
      </c>
      <c r="C142" s="59"/>
      <c r="D142" s="67">
        <v>14</v>
      </c>
      <c r="E142" s="69"/>
      <c r="F142" s="64">
        <v>14</v>
      </c>
      <c r="G142" s="65"/>
    </row>
    <row r="143" spans="1:7" ht="14.25">
      <c r="A143" s="66" t="str">
        <f t="shared" si="7"/>
        <v>Gastmannschaft 7</v>
      </c>
      <c r="B143" s="62">
        <v>15</v>
      </c>
      <c r="C143" s="59"/>
      <c r="D143" s="67">
        <v>15</v>
      </c>
      <c r="E143" s="69"/>
      <c r="F143" s="64">
        <v>15</v>
      </c>
      <c r="G143" s="65"/>
    </row>
    <row r="144" spans="1:7" ht="14.25">
      <c r="A144" s="66" t="str">
        <f t="shared" si="7"/>
        <v>Gastmannschaft 7</v>
      </c>
      <c r="B144" s="62">
        <v>16</v>
      </c>
      <c r="C144" s="59"/>
      <c r="D144" s="67">
        <v>16</v>
      </c>
      <c r="E144" s="69"/>
      <c r="F144" s="64">
        <v>16</v>
      </c>
      <c r="G144" s="65"/>
    </row>
    <row r="145" spans="1:7" ht="14.25">
      <c r="A145" s="66" t="str">
        <f t="shared" si="7"/>
        <v>Gastmannschaft 7</v>
      </c>
      <c r="B145" s="62">
        <v>17</v>
      </c>
      <c r="C145" s="59"/>
      <c r="D145" s="67">
        <v>17</v>
      </c>
      <c r="E145" s="69"/>
      <c r="F145" s="64">
        <v>17</v>
      </c>
      <c r="G145" s="65"/>
    </row>
    <row r="146" spans="1:7" ht="14.25">
      <c r="A146" s="66" t="str">
        <f t="shared" si="7"/>
        <v>Gastmannschaft 7</v>
      </c>
      <c r="B146" s="62">
        <v>18</v>
      </c>
      <c r="C146" s="59"/>
      <c r="D146" s="67">
        <v>18</v>
      </c>
      <c r="E146" s="69"/>
      <c r="F146" s="64">
        <v>18</v>
      </c>
      <c r="G146" s="65"/>
    </row>
    <row r="147" spans="1:7" ht="14.25">
      <c r="A147" s="66" t="str">
        <f t="shared" si="7"/>
        <v>Gastmannschaft 7</v>
      </c>
      <c r="B147" s="62">
        <v>19</v>
      </c>
      <c r="C147" s="59"/>
      <c r="D147" s="67">
        <v>19</v>
      </c>
      <c r="E147" s="69"/>
      <c r="F147" s="64">
        <v>19</v>
      </c>
      <c r="G147" s="65"/>
    </row>
    <row r="148" spans="1:7" ht="14.25">
      <c r="A148" s="66" t="str">
        <f t="shared" si="7"/>
        <v>Gastmannschaft 7</v>
      </c>
      <c r="B148" s="62">
        <v>20</v>
      </c>
      <c r="C148" s="59"/>
      <c r="D148" s="67">
        <v>20</v>
      </c>
      <c r="E148" s="69"/>
      <c r="F148" s="64">
        <v>20</v>
      </c>
      <c r="G148" s="65"/>
    </row>
    <row r="149" spans="1:7" ht="14.25">
      <c r="A149" s="66" t="str">
        <f t="shared" si="7"/>
        <v>Gastmannschaft 7</v>
      </c>
      <c r="B149" s="62">
        <v>21</v>
      </c>
      <c r="C149" s="59"/>
      <c r="D149" s="67">
        <v>21</v>
      </c>
      <c r="E149" s="69"/>
      <c r="F149" s="64">
        <v>21</v>
      </c>
      <c r="G149" s="65"/>
    </row>
    <row r="150" spans="1:7" ht="25.5">
      <c r="A150" s="27" t="s">
        <v>161</v>
      </c>
      <c r="B150" s="31">
        <v>1</v>
      </c>
      <c r="C150" s="82"/>
      <c r="D150" s="85">
        <v>1</v>
      </c>
      <c r="E150" s="84"/>
      <c r="F150" s="85">
        <v>1</v>
      </c>
      <c r="G150" s="84"/>
    </row>
    <row r="151" spans="1:7" ht="14.25">
      <c r="A151" s="66" t="str">
        <f aca="true" t="shared" si="8" ref="A151:A170">$A$150</f>
        <v>Gastmannschaft 8</v>
      </c>
      <c r="B151" s="67">
        <v>2</v>
      </c>
      <c r="C151" s="59"/>
      <c r="D151" s="67">
        <v>2</v>
      </c>
      <c r="E151" s="69"/>
      <c r="F151" s="64">
        <v>2</v>
      </c>
      <c r="G151" s="68" t="s">
        <v>153</v>
      </c>
    </row>
    <row r="152" spans="1:7" ht="14.25">
      <c r="A152" s="66" t="str">
        <f t="shared" si="8"/>
        <v>Gastmannschaft 8</v>
      </c>
      <c r="B152" s="67">
        <v>3</v>
      </c>
      <c r="C152" s="59"/>
      <c r="D152" s="67">
        <v>3</v>
      </c>
      <c r="E152" s="69"/>
      <c r="F152" s="64">
        <v>3</v>
      </c>
      <c r="G152" s="68" t="s">
        <v>154</v>
      </c>
    </row>
    <row r="153" spans="1:7" ht="14.25">
      <c r="A153" s="66" t="str">
        <f t="shared" si="8"/>
        <v>Gastmannschaft 8</v>
      </c>
      <c r="B153" s="67">
        <v>4</v>
      </c>
      <c r="C153" s="59"/>
      <c r="D153" s="67">
        <v>4</v>
      </c>
      <c r="E153" s="69"/>
      <c r="F153" s="64">
        <v>4</v>
      </c>
      <c r="G153" s="68" t="s">
        <v>155</v>
      </c>
    </row>
    <row r="154" spans="1:7" ht="14.25">
      <c r="A154" s="66" t="str">
        <f t="shared" si="8"/>
        <v>Gastmannschaft 8</v>
      </c>
      <c r="B154" s="67">
        <v>5</v>
      </c>
      <c r="C154" s="59"/>
      <c r="D154" s="67">
        <v>5</v>
      </c>
      <c r="E154" s="69"/>
      <c r="F154" s="64">
        <v>5</v>
      </c>
      <c r="G154" s="68" t="s">
        <v>156</v>
      </c>
    </row>
    <row r="155" spans="1:7" ht="14.25">
      <c r="A155" s="66" t="str">
        <f t="shared" si="8"/>
        <v>Gastmannschaft 8</v>
      </c>
      <c r="B155" s="67">
        <v>6</v>
      </c>
      <c r="C155" s="59"/>
      <c r="D155" s="67">
        <v>6</v>
      </c>
      <c r="E155" s="69"/>
      <c r="F155" s="64">
        <v>6</v>
      </c>
      <c r="G155" s="68" t="s">
        <v>157</v>
      </c>
    </row>
    <row r="156" spans="1:7" ht="14.25">
      <c r="A156" s="66" t="str">
        <f t="shared" si="8"/>
        <v>Gastmannschaft 8</v>
      </c>
      <c r="B156" s="67">
        <v>7</v>
      </c>
      <c r="C156" s="59"/>
      <c r="D156" s="67">
        <v>7</v>
      </c>
      <c r="E156" s="69"/>
      <c r="F156" s="64">
        <v>7</v>
      </c>
      <c r="G156" s="68" t="s">
        <v>158</v>
      </c>
    </row>
    <row r="157" spans="1:7" ht="14.25">
      <c r="A157" s="66" t="str">
        <f t="shared" si="8"/>
        <v>Gastmannschaft 8</v>
      </c>
      <c r="B157" s="67">
        <v>8</v>
      </c>
      <c r="C157" s="59"/>
      <c r="D157" s="67">
        <v>8</v>
      </c>
      <c r="E157" s="69"/>
      <c r="F157" s="64">
        <v>8</v>
      </c>
      <c r="G157" s="68"/>
    </row>
    <row r="158" spans="1:7" ht="14.25">
      <c r="A158" s="66" t="str">
        <f t="shared" si="8"/>
        <v>Gastmannschaft 8</v>
      </c>
      <c r="B158" s="67">
        <v>9</v>
      </c>
      <c r="C158" s="59"/>
      <c r="D158" s="67">
        <v>9</v>
      </c>
      <c r="E158" s="69"/>
      <c r="F158" s="64">
        <v>9</v>
      </c>
      <c r="G158" s="68"/>
    </row>
    <row r="159" spans="1:7" ht="14.25">
      <c r="A159" s="66" t="str">
        <f t="shared" si="8"/>
        <v>Gastmannschaft 8</v>
      </c>
      <c r="B159" s="67">
        <v>10</v>
      </c>
      <c r="C159" s="59"/>
      <c r="D159" s="67">
        <v>10</v>
      </c>
      <c r="E159" s="69"/>
      <c r="F159" s="64">
        <v>10</v>
      </c>
      <c r="G159" s="68"/>
    </row>
    <row r="160" spans="1:7" ht="14.25">
      <c r="A160" s="66" t="str">
        <f t="shared" si="8"/>
        <v>Gastmannschaft 8</v>
      </c>
      <c r="B160" s="67">
        <v>11</v>
      </c>
      <c r="C160" s="59"/>
      <c r="D160" s="67">
        <v>11</v>
      </c>
      <c r="E160" s="69"/>
      <c r="F160" s="64">
        <v>11</v>
      </c>
      <c r="G160" s="68"/>
    </row>
    <row r="161" spans="1:7" ht="14.25">
      <c r="A161" s="66" t="str">
        <f t="shared" si="8"/>
        <v>Gastmannschaft 8</v>
      </c>
      <c r="B161" s="67">
        <v>12</v>
      </c>
      <c r="C161" s="59"/>
      <c r="D161" s="67">
        <v>12</v>
      </c>
      <c r="E161" s="69"/>
      <c r="F161" s="64">
        <v>12</v>
      </c>
      <c r="G161" s="68"/>
    </row>
    <row r="162" spans="1:7" ht="14.25">
      <c r="A162" s="66" t="str">
        <f t="shared" si="8"/>
        <v>Gastmannschaft 8</v>
      </c>
      <c r="B162" s="67">
        <v>13</v>
      </c>
      <c r="C162" s="59"/>
      <c r="D162" s="67">
        <v>13</v>
      </c>
      <c r="E162" s="69"/>
      <c r="F162" s="64">
        <v>13</v>
      </c>
      <c r="G162" s="68"/>
    </row>
    <row r="163" spans="1:7" ht="14.25">
      <c r="A163" s="66" t="str">
        <f t="shared" si="8"/>
        <v>Gastmannschaft 8</v>
      </c>
      <c r="B163" s="67">
        <v>14</v>
      </c>
      <c r="C163" s="59"/>
      <c r="D163" s="67">
        <v>14</v>
      </c>
      <c r="E163" s="69"/>
      <c r="F163" s="64">
        <v>14</v>
      </c>
      <c r="G163" s="68"/>
    </row>
    <row r="164" spans="1:7" ht="14.25">
      <c r="A164" s="66" t="str">
        <f t="shared" si="8"/>
        <v>Gastmannschaft 8</v>
      </c>
      <c r="B164" s="67">
        <v>15</v>
      </c>
      <c r="C164" s="59"/>
      <c r="D164" s="67">
        <v>15</v>
      </c>
      <c r="E164" s="69"/>
      <c r="F164" s="64">
        <v>15</v>
      </c>
      <c r="G164" s="68"/>
    </row>
    <row r="165" spans="1:7" ht="14.25">
      <c r="A165" s="66" t="str">
        <f t="shared" si="8"/>
        <v>Gastmannschaft 8</v>
      </c>
      <c r="B165" s="67">
        <v>16</v>
      </c>
      <c r="C165" s="59"/>
      <c r="D165" s="67">
        <v>16</v>
      </c>
      <c r="E165" s="69"/>
      <c r="F165" s="64">
        <v>16</v>
      </c>
      <c r="G165" s="68"/>
    </row>
    <row r="166" spans="1:7" ht="14.25">
      <c r="A166" s="66" t="str">
        <f t="shared" si="8"/>
        <v>Gastmannschaft 8</v>
      </c>
      <c r="B166" s="67">
        <v>17</v>
      </c>
      <c r="C166" s="59"/>
      <c r="D166" s="67">
        <v>17</v>
      </c>
      <c r="E166" s="69"/>
      <c r="F166" s="64">
        <v>17</v>
      </c>
      <c r="G166" s="68"/>
    </row>
    <row r="167" spans="1:7" ht="14.25">
      <c r="A167" s="66" t="str">
        <f t="shared" si="8"/>
        <v>Gastmannschaft 8</v>
      </c>
      <c r="B167" s="67">
        <v>18</v>
      </c>
      <c r="C167" s="59"/>
      <c r="D167" s="67">
        <v>18</v>
      </c>
      <c r="E167" s="69"/>
      <c r="F167" s="64">
        <v>18</v>
      </c>
      <c r="G167" s="68"/>
    </row>
    <row r="168" spans="1:7" ht="14.25">
      <c r="A168" s="66" t="str">
        <f t="shared" si="8"/>
        <v>Gastmannschaft 8</v>
      </c>
      <c r="B168" s="67">
        <v>19</v>
      </c>
      <c r="C168" s="59"/>
      <c r="D168" s="67">
        <v>19</v>
      </c>
      <c r="E168" s="69"/>
      <c r="F168" s="64">
        <v>19</v>
      </c>
      <c r="G168" s="68"/>
    </row>
    <row r="169" spans="1:7" ht="14.25">
      <c r="A169" s="66" t="str">
        <f t="shared" si="8"/>
        <v>Gastmannschaft 8</v>
      </c>
      <c r="B169" s="67">
        <v>20</v>
      </c>
      <c r="C169" s="59"/>
      <c r="D169" s="67">
        <v>20</v>
      </c>
      <c r="E169" s="69"/>
      <c r="F169" s="64">
        <v>20</v>
      </c>
      <c r="G169" s="68"/>
    </row>
    <row r="170" spans="1:7" ht="14.25">
      <c r="A170" s="66" t="str">
        <f t="shared" si="8"/>
        <v>Gastmannschaft 8</v>
      </c>
      <c r="B170" s="67">
        <v>21</v>
      </c>
      <c r="C170" s="59"/>
      <c r="D170" s="67">
        <v>21</v>
      </c>
      <c r="E170" s="69"/>
      <c r="F170" s="64">
        <v>21</v>
      </c>
      <c r="G170" s="68"/>
    </row>
    <row r="171" spans="1:7" ht="25.5">
      <c r="A171" s="27" t="s">
        <v>64</v>
      </c>
      <c r="B171" s="31">
        <v>1</v>
      </c>
      <c r="C171" s="82"/>
      <c r="D171" s="85">
        <v>1</v>
      </c>
      <c r="E171" s="84"/>
      <c r="F171" s="85">
        <v>1</v>
      </c>
      <c r="G171" s="84"/>
    </row>
    <row r="172" spans="1:7" ht="14.25">
      <c r="A172" s="66" t="str">
        <f aca="true" t="shared" si="9" ref="A172:A191">$A$171</f>
        <v>Gastmannschaft 9</v>
      </c>
      <c r="B172" s="62">
        <v>2</v>
      </c>
      <c r="C172" s="59"/>
      <c r="D172" s="67">
        <v>2</v>
      </c>
      <c r="E172" s="69"/>
      <c r="F172" s="64">
        <v>2</v>
      </c>
      <c r="G172" s="65"/>
    </row>
    <row r="173" spans="1:7" ht="14.25">
      <c r="A173" s="66" t="str">
        <f t="shared" si="9"/>
        <v>Gastmannschaft 9</v>
      </c>
      <c r="B173" s="62">
        <v>3</v>
      </c>
      <c r="C173" s="59"/>
      <c r="D173" s="67">
        <v>3</v>
      </c>
      <c r="E173" s="69"/>
      <c r="F173" s="64">
        <v>3</v>
      </c>
      <c r="G173" s="65"/>
    </row>
    <row r="174" spans="1:7" ht="14.25">
      <c r="A174" s="66" t="str">
        <f t="shared" si="9"/>
        <v>Gastmannschaft 9</v>
      </c>
      <c r="B174" s="62">
        <v>4</v>
      </c>
      <c r="C174" s="59"/>
      <c r="D174" s="67">
        <v>4</v>
      </c>
      <c r="E174" s="69"/>
      <c r="F174" s="64">
        <v>4</v>
      </c>
      <c r="G174" s="65"/>
    </row>
    <row r="175" spans="1:7" ht="14.25">
      <c r="A175" s="66" t="str">
        <f t="shared" si="9"/>
        <v>Gastmannschaft 9</v>
      </c>
      <c r="B175" s="62">
        <v>5</v>
      </c>
      <c r="C175" s="59"/>
      <c r="D175" s="67">
        <v>5</v>
      </c>
      <c r="E175" s="69"/>
      <c r="F175" s="64">
        <v>5</v>
      </c>
      <c r="G175" s="65"/>
    </row>
    <row r="176" spans="1:7" ht="14.25">
      <c r="A176" s="66" t="str">
        <f t="shared" si="9"/>
        <v>Gastmannschaft 9</v>
      </c>
      <c r="B176" s="62">
        <v>6</v>
      </c>
      <c r="C176" s="59"/>
      <c r="D176" s="67">
        <v>6</v>
      </c>
      <c r="E176" s="69"/>
      <c r="F176" s="64">
        <v>6</v>
      </c>
      <c r="G176" s="65"/>
    </row>
    <row r="177" spans="1:7" ht="14.25">
      <c r="A177" s="66" t="str">
        <f t="shared" si="9"/>
        <v>Gastmannschaft 9</v>
      </c>
      <c r="B177" s="62">
        <v>7</v>
      </c>
      <c r="C177" s="59"/>
      <c r="D177" s="67">
        <v>7</v>
      </c>
      <c r="E177" s="69"/>
      <c r="F177" s="64">
        <v>7</v>
      </c>
      <c r="G177" s="65"/>
    </row>
    <row r="178" spans="1:7" ht="14.25">
      <c r="A178" s="66" t="str">
        <f t="shared" si="9"/>
        <v>Gastmannschaft 9</v>
      </c>
      <c r="B178" s="62">
        <v>8</v>
      </c>
      <c r="C178" s="59"/>
      <c r="D178" s="67">
        <v>8</v>
      </c>
      <c r="E178" s="69"/>
      <c r="F178" s="64">
        <v>8</v>
      </c>
      <c r="G178" s="65"/>
    </row>
    <row r="179" spans="1:7" ht="14.25">
      <c r="A179" s="66" t="str">
        <f t="shared" si="9"/>
        <v>Gastmannschaft 9</v>
      </c>
      <c r="B179" s="62">
        <v>9</v>
      </c>
      <c r="C179" s="59"/>
      <c r="D179" s="67">
        <v>9</v>
      </c>
      <c r="E179" s="69"/>
      <c r="F179" s="64">
        <v>9</v>
      </c>
      <c r="G179" s="65"/>
    </row>
    <row r="180" spans="1:7" ht="14.25">
      <c r="A180" s="66" t="str">
        <f t="shared" si="9"/>
        <v>Gastmannschaft 9</v>
      </c>
      <c r="B180" s="62">
        <v>10</v>
      </c>
      <c r="C180" s="59"/>
      <c r="D180" s="67">
        <v>10</v>
      </c>
      <c r="E180" s="69"/>
      <c r="F180" s="64">
        <v>10</v>
      </c>
      <c r="G180" s="65"/>
    </row>
    <row r="181" spans="1:7" ht="14.25">
      <c r="A181" s="66" t="str">
        <f t="shared" si="9"/>
        <v>Gastmannschaft 9</v>
      </c>
      <c r="B181" s="62">
        <v>11</v>
      </c>
      <c r="C181" s="59"/>
      <c r="D181" s="67">
        <v>11</v>
      </c>
      <c r="E181" s="69"/>
      <c r="F181" s="64">
        <v>11</v>
      </c>
      <c r="G181" s="65"/>
    </row>
    <row r="182" spans="1:7" ht="14.25">
      <c r="A182" s="66" t="str">
        <f t="shared" si="9"/>
        <v>Gastmannschaft 9</v>
      </c>
      <c r="B182" s="62">
        <v>12</v>
      </c>
      <c r="C182" s="59"/>
      <c r="D182" s="67">
        <v>12</v>
      </c>
      <c r="E182" s="69"/>
      <c r="F182" s="64">
        <v>12</v>
      </c>
      <c r="G182" s="65"/>
    </row>
    <row r="183" spans="1:7" ht="14.25">
      <c r="A183" s="66" t="str">
        <f t="shared" si="9"/>
        <v>Gastmannschaft 9</v>
      </c>
      <c r="B183" s="62">
        <v>13</v>
      </c>
      <c r="C183" s="59"/>
      <c r="D183" s="67">
        <v>13</v>
      </c>
      <c r="E183" s="69"/>
      <c r="F183" s="64">
        <v>13</v>
      </c>
      <c r="G183" s="65"/>
    </row>
    <row r="184" spans="1:7" ht="14.25">
      <c r="A184" s="66" t="str">
        <f t="shared" si="9"/>
        <v>Gastmannschaft 9</v>
      </c>
      <c r="B184" s="62">
        <v>14</v>
      </c>
      <c r="C184" s="59"/>
      <c r="D184" s="67">
        <v>14</v>
      </c>
      <c r="E184" s="69"/>
      <c r="F184" s="64">
        <v>14</v>
      </c>
      <c r="G184" s="65"/>
    </row>
    <row r="185" spans="1:7" ht="14.25">
      <c r="A185" s="66" t="str">
        <f t="shared" si="9"/>
        <v>Gastmannschaft 9</v>
      </c>
      <c r="B185" s="62">
        <v>15</v>
      </c>
      <c r="C185" s="59"/>
      <c r="D185" s="67">
        <v>15</v>
      </c>
      <c r="E185" s="69"/>
      <c r="F185" s="64">
        <v>15</v>
      </c>
      <c r="G185" s="65"/>
    </row>
    <row r="186" spans="1:7" ht="14.25">
      <c r="A186" s="66" t="str">
        <f t="shared" si="9"/>
        <v>Gastmannschaft 9</v>
      </c>
      <c r="B186" s="62">
        <v>16</v>
      </c>
      <c r="C186" s="59"/>
      <c r="D186" s="67">
        <v>16</v>
      </c>
      <c r="E186" s="69"/>
      <c r="F186" s="64">
        <v>16</v>
      </c>
      <c r="G186" s="65"/>
    </row>
    <row r="187" spans="1:7" ht="14.25">
      <c r="A187" s="66" t="str">
        <f t="shared" si="9"/>
        <v>Gastmannschaft 9</v>
      </c>
      <c r="B187" s="62">
        <v>17</v>
      </c>
      <c r="C187" s="59"/>
      <c r="D187" s="67">
        <v>17</v>
      </c>
      <c r="E187" s="69"/>
      <c r="F187" s="64">
        <v>17</v>
      </c>
      <c r="G187" s="65"/>
    </row>
    <row r="188" spans="1:7" ht="14.25">
      <c r="A188" s="66" t="str">
        <f t="shared" si="9"/>
        <v>Gastmannschaft 9</v>
      </c>
      <c r="B188" s="62">
        <v>18</v>
      </c>
      <c r="C188" s="59"/>
      <c r="D188" s="67">
        <v>18</v>
      </c>
      <c r="E188" s="69"/>
      <c r="F188" s="64">
        <v>18</v>
      </c>
      <c r="G188" s="65"/>
    </row>
    <row r="189" spans="1:7" ht="14.25">
      <c r="A189" s="66" t="str">
        <f t="shared" si="9"/>
        <v>Gastmannschaft 9</v>
      </c>
      <c r="B189" s="62">
        <v>19</v>
      </c>
      <c r="C189" s="59"/>
      <c r="D189" s="67">
        <v>19</v>
      </c>
      <c r="E189" s="69"/>
      <c r="F189" s="64">
        <v>19</v>
      </c>
      <c r="G189" s="65"/>
    </row>
    <row r="190" spans="1:7" ht="14.25">
      <c r="A190" s="66" t="str">
        <f t="shared" si="9"/>
        <v>Gastmannschaft 9</v>
      </c>
      <c r="B190" s="62">
        <v>20</v>
      </c>
      <c r="C190" s="59"/>
      <c r="D190" s="67">
        <v>20</v>
      </c>
      <c r="E190" s="69"/>
      <c r="F190" s="64">
        <v>20</v>
      </c>
      <c r="G190" s="65"/>
    </row>
    <row r="191" spans="1:7" ht="14.25">
      <c r="A191" s="66" t="str">
        <f t="shared" si="9"/>
        <v>Gastmannschaft 9</v>
      </c>
      <c r="B191" s="62">
        <v>21</v>
      </c>
      <c r="C191" s="59"/>
      <c r="D191" s="67">
        <v>21</v>
      </c>
      <c r="E191" s="69"/>
      <c r="F191" s="64">
        <v>21</v>
      </c>
      <c r="G191" s="65"/>
    </row>
    <row r="192" spans="1:7" ht="25.5">
      <c r="A192" s="32" t="s">
        <v>65</v>
      </c>
      <c r="B192" s="33">
        <v>1</v>
      </c>
      <c r="C192" s="86"/>
      <c r="D192" s="87">
        <v>1</v>
      </c>
      <c r="E192" s="88"/>
      <c r="F192" s="87">
        <v>1</v>
      </c>
      <c r="G192" s="88"/>
    </row>
    <row r="193" spans="1:7" ht="14.25">
      <c r="A193" s="66" t="str">
        <f aca="true" t="shared" si="10" ref="A193:A212">$A$192</f>
        <v>Gastmannschaft 10</v>
      </c>
      <c r="B193" s="67">
        <v>2</v>
      </c>
      <c r="C193" s="59"/>
      <c r="D193" s="67">
        <v>2</v>
      </c>
      <c r="E193" s="69"/>
      <c r="F193" s="64">
        <v>2</v>
      </c>
      <c r="G193" s="68"/>
    </row>
    <row r="194" spans="1:7" ht="14.25">
      <c r="A194" s="66" t="str">
        <f t="shared" si="10"/>
        <v>Gastmannschaft 10</v>
      </c>
      <c r="B194" s="67">
        <v>3</v>
      </c>
      <c r="C194" s="59"/>
      <c r="D194" s="67">
        <v>3</v>
      </c>
      <c r="E194" s="69"/>
      <c r="F194" s="64">
        <v>3</v>
      </c>
      <c r="G194" s="68"/>
    </row>
    <row r="195" spans="1:7" ht="14.25">
      <c r="A195" s="66" t="str">
        <f t="shared" si="10"/>
        <v>Gastmannschaft 10</v>
      </c>
      <c r="B195" s="67">
        <v>4</v>
      </c>
      <c r="C195" s="59"/>
      <c r="D195" s="67">
        <v>4</v>
      </c>
      <c r="E195" s="69"/>
      <c r="F195" s="64">
        <v>4</v>
      </c>
      <c r="G195" s="68"/>
    </row>
    <row r="196" spans="1:7" ht="14.25">
      <c r="A196" s="66" t="str">
        <f t="shared" si="10"/>
        <v>Gastmannschaft 10</v>
      </c>
      <c r="B196" s="67">
        <v>5</v>
      </c>
      <c r="C196" s="59"/>
      <c r="D196" s="67">
        <v>5</v>
      </c>
      <c r="E196" s="69"/>
      <c r="F196" s="64">
        <v>5</v>
      </c>
      <c r="G196" s="68"/>
    </row>
    <row r="197" spans="1:7" ht="14.25">
      <c r="A197" s="66" t="str">
        <f t="shared" si="10"/>
        <v>Gastmannschaft 10</v>
      </c>
      <c r="B197" s="67">
        <v>6</v>
      </c>
      <c r="C197" s="59"/>
      <c r="D197" s="67">
        <v>6</v>
      </c>
      <c r="E197" s="69"/>
      <c r="F197" s="64">
        <v>6</v>
      </c>
      <c r="G197" s="68"/>
    </row>
    <row r="198" spans="1:7" ht="14.25">
      <c r="A198" s="66" t="str">
        <f t="shared" si="10"/>
        <v>Gastmannschaft 10</v>
      </c>
      <c r="B198" s="67">
        <v>7</v>
      </c>
      <c r="C198" s="59"/>
      <c r="D198" s="67">
        <v>7</v>
      </c>
      <c r="E198" s="69"/>
      <c r="F198" s="64">
        <v>7</v>
      </c>
      <c r="G198" s="68"/>
    </row>
    <row r="199" spans="1:7" ht="14.25">
      <c r="A199" s="66" t="str">
        <f t="shared" si="10"/>
        <v>Gastmannschaft 10</v>
      </c>
      <c r="B199" s="67">
        <v>8</v>
      </c>
      <c r="C199" s="59"/>
      <c r="D199" s="67">
        <v>8</v>
      </c>
      <c r="E199" s="69"/>
      <c r="F199" s="64">
        <v>8</v>
      </c>
      <c r="G199" s="68"/>
    </row>
    <row r="200" spans="1:7" ht="14.25">
      <c r="A200" s="66" t="str">
        <f t="shared" si="10"/>
        <v>Gastmannschaft 10</v>
      </c>
      <c r="B200" s="67">
        <v>9</v>
      </c>
      <c r="C200" s="59"/>
      <c r="D200" s="67">
        <v>9</v>
      </c>
      <c r="E200" s="69"/>
      <c r="F200" s="64">
        <v>9</v>
      </c>
      <c r="G200" s="68"/>
    </row>
    <row r="201" spans="1:7" ht="14.25">
      <c r="A201" s="66" t="str">
        <f t="shared" si="10"/>
        <v>Gastmannschaft 10</v>
      </c>
      <c r="B201" s="67">
        <v>10</v>
      </c>
      <c r="C201" s="59"/>
      <c r="D201" s="67">
        <v>10</v>
      </c>
      <c r="E201" s="69"/>
      <c r="F201" s="64">
        <v>10</v>
      </c>
      <c r="G201" s="68"/>
    </row>
    <row r="202" spans="1:7" ht="14.25">
      <c r="A202" s="66" t="str">
        <f t="shared" si="10"/>
        <v>Gastmannschaft 10</v>
      </c>
      <c r="B202" s="67">
        <v>11</v>
      </c>
      <c r="C202" s="59"/>
      <c r="D202" s="67">
        <v>11</v>
      </c>
      <c r="E202" s="69"/>
      <c r="F202" s="64">
        <v>11</v>
      </c>
      <c r="G202" s="68"/>
    </row>
    <row r="203" spans="1:7" ht="14.25">
      <c r="A203" s="66" t="str">
        <f t="shared" si="10"/>
        <v>Gastmannschaft 10</v>
      </c>
      <c r="B203" s="67">
        <v>12</v>
      </c>
      <c r="C203" s="59"/>
      <c r="D203" s="67">
        <v>12</v>
      </c>
      <c r="E203" s="69"/>
      <c r="F203" s="64">
        <v>12</v>
      </c>
      <c r="G203" s="68"/>
    </row>
    <row r="204" spans="1:7" ht="14.25">
      <c r="A204" s="66" t="str">
        <f t="shared" si="10"/>
        <v>Gastmannschaft 10</v>
      </c>
      <c r="B204" s="67">
        <v>13</v>
      </c>
      <c r="C204" s="59"/>
      <c r="D204" s="67">
        <v>13</v>
      </c>
      <c r="E204" s="69"/>
      <c r="F204" s="64">
        <v>13</v>
      </c>
      <c r="G204" s="68"/>
    </row>
    <row r="205" spans="1:7" ht="14.25">
      <c r="A205" s="66" t="str">
        <f t="shared" si="10"/>
        <v>Gastmannschaft 10</v>
      </c>
      <c r="B205" s="67">
        <v>14</v>
      </c>
      <c r="C205" s="59"/>
      <c r="D205" s="67">
        <v>14</v>
      </c>
      <c r="E205" s="69"/>
      <c r="F205" s="64">
        <v>14</v>
      </c>
      <c r="G205" s="68"/>
    </row>
    <row r="206" spans="1:7" ht="14.25">
      <c r="A206" s="66" t="str">
        <f t="shared" si="10"/>
        <v>Gastmannschaft 10</v>
      </c>
      <c r="B206" s="67">
        <v>15</v>
      </c>
      <c r="C206" s="59"/>
      <c r="D206" s="67">
        <v>15</v>
      </c>
      <c r="E206" s="69"/>
      <c r="F206" s="64">
        <v>15</v>
      </c>
      <c r="G206" s="68"/>
    </row>
    <row r="207" spans="1:7" ht="14.25">
      <c r="A207" s="66" t="str">
        <f t="shared" si="10"/>
        <v>Gastmannschaft 10</v>
      </c>
      <c r="B207" s="67">
        <v>16</v>
      </c>
      <c r="C207" s="59"/>
      <c r="D207" s="67">
        <v>16</v>
      </c>
      <c r="E207" s="69"/>
      <c r="F207" s="64">
        <v>16</v>
      </c>
      <c r="G207" s="68"/>
    </row>
    <row r="208" spans="1:7" ht="14.25">
      <c r="A208" s="66" t="str">
        <f t="shared" si="10"/>
        <v>Gastmannschaft 10</v>
      </c>
      <c r="B208" s="67">
        <v>17</v>
      </c>
      <c r="C208" s="59"/>
      <c r="D208" s="67">
        <v>17</v>
      </c>
      <c r="E208" s="69"/>
      <c r="F208" s="64">
        <v>17</v>
      </c>
      <c r="G208" s="68"/>
    </row>
    <row r="209" spans="1:7" ht="14.25">
      <c r="A209" s="66" t="str">
        <f t="shared" si="10"/>
        <v>Gastmannschaft 10</v>
      </c>
      <c r="B209" s="67">
        <v>18</v>
      </c>
      <c r="C209" s="59"/>
      <c r="D209" s="67">
        <v>18</v>
      </c>
      <c r="E209" s="69"/>
      <c r="F209" s="64">
        <v>18</v>
      </c>
      <c r="G209" s="68"/>
    </row>
    <row r="210" spans="1:7" ht="14.25">
      <c r="A210" s="66" t="str">
        <f t="shared" si="10"/>
        <v>Gastmannschaft 10</v>
      </c>
      <c r="B210" s="67">
        <v>19</v>
      </c>
      <c r="C210" s="59"/>
      <c r="D210" s="67">
        <v>19</v>
      </c>
      <c r="E210" s="69"/>
      <c r="F210" s="64">
        <v>19</v>
      </c>
      <c r="G210" s="68"/>
    </row>
    <row r="211" spans="1:7" ht="14.25">
      <c r="A211" s="66" t="str">
        <f t="shared" si="10"/>
        <v>Gastmannschaft 10</v>
      </c>
      <c r="B211" s="67">
        <v>20</v>
      </c>
      <c r="C211" s="59"/>
      <c r="D211" s="67">
        <v>20</v>
      </c>
      <c r="E211" s="69"/>
      <c r="F211" s="64">
        <v>20</v>
      </c>
      <c r="G211" s="68"/>
    </row>
    <row r="212" spans="1:7" ht="14.25">
      <c r="A212" s="66" t="str">
        <f t="shared" si="10"/>
        <v>Gastmannschaft 10</v>
      </c>
      <c r="B212" s="67">
        <v>21</v>
      </c>
      <c r="C212" s="59"/>
      <c r="D212" s="67">
        <v>21</v>
      </c>
      <c r="E212" s="69"/>
      <c r="F212" s="64">
        <v>21</v>
      </c>
      <c r="G212" s="68"/>
    </row>
    <row r="213" spans="1:7" ht="25.5">
      <c r="A213" s="32" t="s">
        <v>66</v>
      </c>
      <c r="B213" s="31">
        <v>1</v>
      </c>
      <c r="C213" s="82"/>
      <c r="D213" s="85">
        <v>1</v>
      </c>
      <c r="E213" s="84"/>
      <c r="F213" s="85">
        <v>1</v>
      </c>
      <c r="G213" s="84"/>
    </row>
    <row r="214" spans="1:7" ht="14.25">
      <c r="A214" s="66" t="str">
        <f aca="true" t="shared" si="11" ref="A214:A233">$A$213</f>
        <v>Gastmannschaft 11</v>
      </c>
      <c r="B214" s="62">
        <v>2</v>
      </c>
      <c r="C214" s="59"/>
      <c r="D214" s="67">
        <v>2</v>
      </c>
      <c r="E214" s="69"/>
      <c r="F214" s="64">
        <v>2</v>
      </c>
      <c r="G214" s="65"/>
    </row>
    <row r="215" spans="1:7" ht="14.25">
      <c r="A215" s="66" t="str">
        <f t="shared" si="11"/>
        <v>Gastmannschaft 11</v>
      </c>
      <c r="B215" s="62">
        <v>3</v>
      </c>
      <c r="C215" s="59"/>
      <c r="D215" s="67">
        <v>3</v>
      </c>
      <c r="E215" s="69"/>
      <c r="F215" s="64">
        <v>3</v>
      </c>
      <c r="G215" s="65"/>
    </row>
    <row r="216" spans="1:7" ht="14.25">
      <c r="A216" s="66" t="str">
        <f t="shared" si="11"/>
        <v>Gastmannschaft 11</v>
      </c>
      <c r="B216" s="62">
        <v>4</v>
      </c>
      <c r="C216" s="59"/>
      <c r="D216" s="67">
        <v>4</v>
      </c>
      <c r="E216" s="69"/>
      <c r="F216" s="64">
        <v>4</v>
      </c>
      <c r="G216" s="65"/>
    </row>
    <row r="217" spans="1:7" ht="14.25">
      <c r="A217" s="66" t="str">
        <f t="shared" si="11"/>
        <v>Gastmannschaft 11</v>
      </c>
      <c r="B217" s="62">
        <v>5</v>
      </c>
      <c r="C217" s="59"/>
      <c r="D217" s="67">
        <v>5</v>
      </c>
      <c r="E217" s="69"/>
      <c r="F217" s="64">
        <v>5</v>
      </c>
      <c r="G217" s="65"/>
    </row>
    <row r="218" spans="1:7" ht="14.25">
      <c r="A218" s="66" t="str">
        <f t="shared" si="11"/>
        <v>Gastmannschaft 11</v>
      </c>
      <c r="B218" s="62">
        <v>6</v>
      </c>
      <c r="C218" s="59"/>
      <c r="D218" s="67">
        <v>6</v>
      </c>
      <c r="E218" s="69"/>
      <c r="F218" s="64">
        <v>6</v>
      </c>
      <c r="G218" s="65"/>
    </row>
    <row r="219" spans="1:7" ht="14.25">
      <c r="A219" s="66" t="str">
        <f t="shared" si="11"/>
        <v>Gastmannschaft 11</v>
      </c>
      <c r="B219" s="62">
        <v>7</v>
      </c>
      <c r="C219" s="59"/>
      <c r="D219" s="67">
        <v>7</v>
      </c>
      <c r="E219" s="69"/>
      <c r="F219" s="64">
        <v>7</v>
      </c>
      <c r="G219" s="65"/>
    </row>
    <row r="220" spans="1:7" ht="14.25">
      <c r="A220" s="66" t="str">
        <f t="shared" si="11"/>
        <v>Gastmannschaft 11</v>
      </c>
      <c r="B220" s="62">
        <v>8</v>
      </c>
      <c r="C220" s="59"/>
      <c r="D220" s="67">
        <v>8</v>
      </c>
      <c r="E220" s="69"/>
      <c r="F220" s="64">
        <v>8</v>
      </c>
      <c r="G220" s="65"/>
    </row>
    <row r="221" spans="1:7" ht="14.25">
      <c r="A221" s="66" t="str">
        <f t="shared" si="11"/>
        <v>Gastmannschaft 11</v>
      </c>
      <c r="B221" s="62">
        <v>9</v>
      </c>
      <c r="C221" s="59"/>
      <c r="D221" s="67">
        <v>9</v>
      </c>
      <c r="E221" s="69"/>
      <c r="F221" s="64">
        <v>9</v>
      </c>
      <c r="G221" s="65"/>
    </row>
    <row r="222" spans="1:7" ht="14.25">
      <c r="A222" s="66" t="str">
        <f t="shared" si="11"/>
        <v>Gastmannschaft 11</v>
      </c>
      <c r="B222" s="62">
        <v>10</v>
      </c>
      <c r="C222" s="59"/>
      <c r="D222" s="67">
        <v>10</v>
      </c>
      <c r="E222" s="69"/>
      <c r="F222" s="64">
        <v>10</v>
      </c>
      <c r="G222" s="65"/>
    </row>
    <row r="223" spans="1:7" ht="14.25">
      <c r="A223" s="66" t="str">
        <f t="shared" si="11"/>
        <v>Gastmannschaft 11</v>
      </c>
      <c r="B223" s="62">
        <v>11</v>
      </c>
      <c r="C223" s="59"/>
      <c r="D223" s="67">
        <v>11</v>
      </c>
      <c r="E223" s="69"/>
      <c r="F223" s="64">
        <v>11</v>
      </c>
      <c r="G223" s="65"/>
    </row>
    <row r="224" spans="1:7" ht="14.25">
      <c r="A224" s="66" t="str">
        <f t="shared" si="11"/>
        <v>Gastmannschaft 11</v>
      </c>
      <c r="B224" s="62">
        <v>12</v>
      </c>
      <c r="C224" s="59"/>
      <c r="D224" s="67">
        <v>12</v>
      </c>
      <c r="E224" s="69"/>
      <c r="F224" s="64">
        <v>12</v>
      </c>
      <c r="G224" s="65"/>
    </row>
    <row r="225" spans="1:7" ht="14.25">
      <c r="A225" s="66" t="str">
        <f t="shared" si="11"/>
        <v>Gastmannschaft 11</v>
      </c>
      <c r="B225" s="62">
        <v>13</v>
      </c>
      <c r="C225" s="59"/>
      <c r="D225" s="67">
        <v>13</v>
      </c>
      <c r="E225" s="69"/>
      <c r="F225" s="64">
        <v>13</v>
      </c>
      <c r="G225" s="65"/>
    </row>
    <row r="226" spans="1:7" ht="14.25">
      <c r="A226" s="66" t="str">
        <f t="shared" si="11"/>
        <v>Gastmannschaft 11</v>
      </c>
      <c r="B226" s="62">
        <v>14</v>
      </c>
      <c r="C226" s="59"/>
      <c r="D226" s="67">
        <v>14</v>
      </c>
      <c r="E226" s="69"/>
      <c r="F226" s="64">
        <v>14</v>
      </c>
      <c r="G226" s="65"/>
    </row>
    <row r="227" spans="1:7" ht="14.25">
      <c r="A227" s="66" t="str">
        <f t="shared" si="11"/>
        <v>Gastmannschaft 11</v>
      </c>
      <c r="B227" s="62">
        <v>15</v>
      </c>
      <c r="C227" s="59"/>
      <c r="D227" s="67">
        <v>15</v>
      </c>
      <c r="E227" s="69"/>
      <c r="F227" s="64">
        <v>15</v>
      </c>
      <c r="G227" s="65"/>
    </row>
    <row r="228" spans="1:7" ht="14.25">
      <c r="A228" s="66" t="str">
        <f t="shared" si="11"/>
        <v>Gastmannschaft 11</v>
      </c>
      <c r="B228" s="62">
        <v>16</v>
      </c>
      <c r="C228" s="59"/>
      <c r="D228" s="67">
        <v>16</v>
      </c>
      <c r="E228" s="69"/>
      <c r="F228" s="64">
        <v>16</v>
      </c>
      <c r="G228" s="65"/>
    </row>
    <row r="229" spans="1:7" ht="14.25">
      <c r="A229" s="66" t="str">
        <f t="shared" si="11"/>
        <v>Gastmannschaft 11</v>
      </c>
      <c r="B229" s="62">
        <v>17</v>
      </c>
      <c r="C229" s="59"/>
      <c r="D229" s="67">
        <v>17</v>
      </c>
      <c r="E229" s="69"/>
      <c r="F229" s="64">
        <v>17</v>
      </c>
      <c r="G229" s="65"/>
    </row>
    <row r="230" spans="1:7" ht="14.25">
      <c r="A230" s="66" t="str">
        <f t="shared" si="11"/>
        <v>Gastmannschaft 11</v>
      </c>
      <c r="B230" s="62">
        <v>18</v>
      </c>
      <c r="C230" s="59"/>
      <c r="D230" s="67">
        <v>18</v>
      </c>
      <c r="E230" s="69"/>
      <c r="F230" s="64">
        <v>18</v>
      </c>
      <c r="G230" s="65"/>
    </row>
    <row r="231" spans="1:7" ht="14.25">
      <c r="A231" s="66" t="str">
        <f t="shared" si="11"/>
        <v>Gastmannschaft 11</v>
      </c>
      <c r="B231" s="62">
        <v>19</v>
      </c>
      <c r="C231" s="59"/>
      <c r="D231" s="67">
        <v>19</v>
      </c>
      <c r="E231" s="69"/>
      <c r="F231" s="64">
        <v>19</v>
      </c>
      <c r="G231" s="65"/>
    </row>
    <row r="232" spans="1:7" ht="14.25">
      <c r="A232" s="66" t="str">
        <f t="shared" si="11"/>
        <v>Gastmannschaft 11</v>
      </c>
      <c r="B232" s="62">
        <v>20</v>
      </c>
      <c r="C232" s="59"/>
      <c r="D232" s="67">
        <v>20</v>
      </c>
      <c r="E232" s="69"/>
      <c r="F232" s="64">
        <v>20</v>
      </c>
      <c r="G232" s="65"/>
    </row>
    <row r="233" spans="1:7" ht="15" customHeight="1">
      <c r="A233" s="66" t="str">
        <f t="shared" si="11"/>
        <v>Gastmannschaft 11</v>
      </c>
      <c r="B233" s="62">
        <v>21</v>
      </c>
      <c r="C233" s="59"/>
      <c r="D233" s="67">
        <v>21</v>
      </c>
      <c r="E233" s="69"/>
      <c r="F233" s="64">
        <v>21</v>
      </c>
      <c r="G233" s="65"/>
    </row>
    <row r="234" spans="10:13" ht="24.75" customHeight="1">
      <c r="J234" s="20"/>
      <c r="M234" s="20"/>
    </row>
    <row r="235" spans="10:13" ht="12.75">
      <c r="J235" s="20"/>
      <c r="M235" s="20"/>
    </row>
    <row r="236" spans="10:13" ht="12.75">
      <c r="J236" s="20"/>
      <c r="M236" s="20"/>
    </row>
    <row r="237" spans="10:13" ht="12.75">
      <c r="J237" s="20"/>
      <c r="M237" s="20"/>
    </row>
    <row r="238" spans="10:13" ht="12.75">
      <c r="J238" s="20"/>
      <c r="M238" s="20"/>
    </row>
    <row r="239" spans="10:13" ht="12.75">
      <c r="J239" s="20"/>
      <c r="M239" s="20"/>
    </row>
    <row r="240" spans="10:13" ht="12.75">
      <c r="J240" s="20"/>
      <c r="M240" s="20"/>
    </row>
    <row r="241" spans="10:13" ht="12.75">
      <c r="J241" s="20"/>
      <c r="M241" s="20"/>
    </row>
    <row r="242" spans="10:13" ht="12.75">
      <c r="J242" s="20"/>
      <c r="M242" s="20"/>
    </row>
    <row r="243" spans="10:13" ht="12.75">
      <c r="J243" s="20"/>
      <c r="M243" s="20"/>
    </row>
    <row r="244" spans="10:13" ht="12.75">
      <c r="J244" s="20"/>
      <c r="M244" s="20"/>
    </row>
    <row r="245" spans="10:13" ht="12.75">
      <c r="J245" s="20"/>
      <c r="M245" s="20"/>
    </row>
  </sheetData>
  <sheetProtection password="DC45" sheet="1" objects="1" scenarios="1" formatCells="0" formatColumns="0" autoFilter="0"/>
  <autoFilter ref="A2:A233"/>
  <mergeCells count="2">
    <mergeCell ref="O1:U1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B1:B54"/>
  <sheetViews>
    <sheetView showGridLines="0" showRowColHeaders="0" showOutlineSymbol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</cols>
  <sheetData>
    <row r="1" ht="18">
      <c r="B1" s="92" t="s">
        <v>70</v>
      </c>
    </row>
    <row r="3" ht="12.75">
      <c r="B3" t="s">
        <v>142</v>
      </c>
    </row>
    <row r="4" ht="12.75">
      <c r="B4" t="s">
        <v>134</v>
      </c>
    </row>
    <row r="5" ht="12.75">
      <c r="B5" t="s">
        <v>133</v>
      </c>
    </row>
    <row r="7" ht="12.75">
      <c r="B7" t="s">
        <v>121</v>
      </c>
    </row>
    <row r="8" ht="12.75">
      <c r="B8" t="s">
        <v>71</v>
      </c>
    </row>
    <row r="9" ht="12.75">
      <c r="B9" t="s">
        <v>72</v>
      </c>
    </row>
    <row r="10" ht="12.75">
      <c r="B10" t="s">
        <v>73</v>
      </c>
    </row>
    <row r="11" ht="12.75">
      <c r="B11" t="s">
        <v>74</v>
      </c>
    </row>
    <row r="12" ht="12.75">
      <c r="B12" t="s">
        <v>75</v>
      </c>
    </row>
    <row r="14" ht="12.75">
      <c r="B14" t="s">
        <v>115</v>
      </c>
    </row>
    <row r="15" ht="12.75">
      <c r="B15" t="s">
        <v>114</v>
      </c>
    </row>
    <row r="16" ht="12.75">
      <c r="B16" t="s">
        <v>76</v>
      </c>
    </row>
    <row r="17" ht="12.75">
      <c r="B17" t="s">
        <v>122</v>
      </c>
    </row>
    <row r="18" ht="12.75">
      <c r="B18" t="s">
        <v>116</v>
      </c>
    </row>
    <row r="20" ht="12.75">
      <c r="B20" t="s">
        <v>77</v>
      </c>
    </row>
    <row r="21" ht="12.75">
      <c r="B21" t="s">
        <v>123</v>
      </c>
    </row>
    <row r="22" ht="12.75">
      <c r="B22" t="s">
        <v>78</v>
      </c>
    </row>
    <row r="23" ht="12.75">
      <c r="B23" t="s">
        <v>118</v>
      </c>
    </row>
    <row r="24" ht="12.75">
      <c r="B24" t="s">
        <v>117</v>
      </c>
    </row>
    <row r="25" ht="12.75">
      <c r="B25" t="s">
        <v>79</v>
      </c>
    </row>
    <row r="26" ht="12.75">
      <c r="B26" t="s">
        <v>124</v>
      </c>
    </row>
    <row r="27" ht="12.75">
      <c r="B27" t="s">
        <v>80</v>
      </c>
    </row>
    <row r="28" ht="12.75">
      <c r="B28" t="s">
        <v>71</v>
      </c>
    </row>
    <row r="29" ht="12.75">
      <c r="B29" t="s">
        <v>81</v>
      </c>
    </row>
    <row r="30" ht="12.75">
      <c r="B30" t="s">
        <v>82</v>
      </c>
    </row>
    <row r="31" ht="12.75">
      <c r="B31" t="s">
        <v>83</v>
      </c>
    </row>
    <row r="32" ht="12.75">
      <c r="B32" t="s">
        <v>119</v>
      </c>
    </row>
    <row r="33" ht="12.75">
      <c r="B33" t="s">
        <v>84</v>
      </c>
    </row>
    <row r="35" ht="12.75">
      <c r="B35" t="s">
        <v>139</v>
      </c>
    </row>
    <row r="36" ht="12.75">
      <c r="B36" t="s">
        <v>140</v>
      </c>
    </row>
    <row r="38" ht="12.75">
      <c r="B38" t="s">
        <v>85</v>
      </c>
    </row>
    <row r="39" ht="12.75">
      <c r="B39" t="s">
        <v>125</v>
      </c>
    </row>
    <row r="41" ht="12.75">
      <c r="B41" t="s">
        <v>137</v>
      </c>
    </row>
    <row r="43" ht="12.75">
      <c r="B43" t="s">
        <v>86</v>
      </c>
    </row>
    <row r="44" ht="12.75">
      <c r="B44" t="s">
        <v>87</v>
      </c>
    </row>
    <row r="46" ht="12.75">
      <c r="B46" t="s">
        <v>135</v>
      </c>
    </row>
    <row r="47" ht="12.75">
      <c r="B47" t="s">
        <v>136</v>
      </c>
    </row>
    <row r="49" ht="12.75">
      <c r="B49" t="s">
        <v>88</v>
      </c>
    </row>
    <row r="50" ht="12.75">
      <c r="B50" t="s">
        <v>89</v>
      </c>
    </row>
    <row r="52" ht="12.75">
      <c r="B52" t="s">
        <v>141</v>
      </c>
    </row>
    <row r="54" ht="12.75">
      <c r="B54" t="s">
        <v>90</v>
      </c>
    </row>
  </sheetData>
  <sheetProtection password="8C3B" sheet="1" objects="1" scenarios="1"/>
  <printOptions/>
  <pageMargins left="0.47" right="0.54" top="0.38" bottom="0.984251969" header="0.4921259845" footer="0.4921259845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O103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.8515625" style="0" customWidth="1"/>
    <col min="8" max="8" width="5.7109375" style="0" customWidth="1"/>
    <col min="9" max="10" width="8.7109375" style="0" customWidth="1"/>
    <col min="11" max="11" width="4.7109375" style="0" customWidth="1"/>
    <col min="12" max="13" width="8.7109375" style="0" customWidth="1"/>
  </cols>
  <sheetData>
    <row r="1" spans="1:13" ht="12.7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2.7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3.5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3.5" thickTop="1">
      <c r="A5" s="148" t="str">
        <f>DKB!C8</f>
        <v>Heimmanschaft</v>
      </c>
      <c r="B5" s="149"/>
      <c r="C5" s="149"/>
      <c r="D5" s="149"/>
      <c r="E5" s="149"/>
      <c r="F5" s="150"/>
      <c r="G5" s="107"/>
      <c r="H5" s="148" t="str">
        <f>A5</f>
        <v>Heimmanschaft</v>
      </c>
      <c r="I5" s="149"/>
      <c r="J5" s="149"/>
      <c r="K5" s="149"/>
      <c r="L5" s="149"/>
      <c r="M5" s="150"/>
    </row>
    <row r="6" spans="1:13" ht="13.5" thickBot="1">
      <c r="A6" s="151"/>
      <c r="B6" s="152" t="str">
        <f>DKB!Y8</f>
        <v>Gastmannschaft 8</v>
      </c>
      <c r="C6" s="152"/>
      <c r="D6" s="152"/>
      <c r="E6" s="152"/>
      <c r="F6" s="175">
        <f>DKB!AI3</f>
        <v>41883</v>
      </c>
      <c r="G6" s="107"/>
      <c r="H6" s="151" t="s">
        <v>71</v>
      </c>
      <c r="I6" s="152" t="str">
        <f>B6</f>
        <v>Gastmannschaft 8</v>
      </c>
      <c r="J6" s="152"/>
      <c r="K6" s="152"/>
      <c r="L6" s="152"/>
      <c r="M6" s="175">
        <f>F6</f>
        <v>41883</v>
      </c>
    </row>
    <row r="7" spans="1:13" ht="12.75">
      <c r="A7" s="153" t="s">
        <v>126</v>
      </c>
      <c r="B7" s="154"/>
      <c r="C7" s="154"/>
      <c r="D7" s="154"/>
      <c r="E7" s="154"/>
      <c r="F7" s="155"/>
      <c r="G7" s="107"/>
      <c r="H7" s="153" t="s">
        <v>126</v>
      </c>
      <c r="I7" s="154"/>
      <c r="J7" s="154"/>
      <c r="K7" s="154"/>
      <c r="L7" s="154"/>
      <c r="M7" s="155"/>
    </row>
    <row r="8" spans="1:13" ht="12.75">
      <c r="A8" s="156" t="s">
        <v>127</v>
      </c>
      <c r="B8" s="154"/>
      <c r="C8" s="154"/>
      <c r="D8" s="154"/>
      <c r="E8" s="154"/>
      <c r="F8" s="155"/>
      <c r="G8" s="107"/>
      <c r="H8" s="156" t="s">
        <v>127</v>
      </c>
      <c r="I8" s="154"/>
      <c r="J8" s="154"/>
      <c r="K8" s="154"/>
      <c r="L8" s="154"/>
      <c r="M8" s="155"/>
    </row>
    <row r="9" spans="1:13" ht="12.75">
      <c r="A9" s="153"/>
      <c r="B9" s="154"/>
      <c r="C9" s="154"/>
      <c r="D9" s="154"/>
      <c r="E9" s="154"/>
      <c r="F9" s="155"/>
      <c r="G9" s="107"/>
      <c r="H9" s="153"/>
      <c r="I9" s="154"/>
      <c r="J9" s="154"/>
      <c r="K9" s="154"/>
      <c r="L9" s="154"/>
      <c r="M9" s="155"/>
    </row>
    <row r="10" spans="1:13" ht="12.75">
      <c r="A10" s="153" t="s">
        <v>128</v>
      </c>
      <c r="B10" s="154"/>
      <c r="C10" s="154" t="str">
        <f>IF(DKB!B11=0,"",DKB!B11)</f>
        <v>Spieler A1</v>
      </c>
      <c r="D10" s="154"/>
      <c r="E10" s="154"/>
      <c r="F10" s="155"/>
      <c r="G10" s="107"/>
      <c r="H10" s="153" t="s">
        <v>128</v>
      </c>
      <c r="I10" s="154"/>
      <c r="J10" s="154" t="str">
        <f>IF(DKB!W11=0,"",DKB!W11)</f>
        <v>Spieler 1</v>
      </c>
      <c r="K10" s="154"/>
      <c r="L10" s="154"/>
      <c r="M10" s="155"/>
    </row>
    <row r="11" spans="1:13" ht="13.5" thickBot="1">
      <c r="A11" s="153"/>
      <c r="B11" s="154"/>
      <c r="C11" s="154"/>
      <c r="D11" s="154"/>
      <c r="E11" s="154"/>
      <c r="F11" s="155"/>
      <c r="G11" s="107"/>
      <c r="H11" s="153"/>
      <c r="I11" s="154"/>
      <c r="J11" s="154"/>
      <c r="K11" s="154"/>
      <c r="L11" s="154"/>
      <c r="M11" s="155"/>
    </row>
    <row r="12" spans="1:13" ht="13.5" thickBot="1">
      <c r="A12" s="157" t="s">
        <v>47</v>
      </c>
      <c r="B12" s="158" t="s">
        <v>129</v>
      </c>
      <c r="C12" s="158" t="s">
        <v>29</v>
      </c>
      <c r="D12" s="158" t="s">
        <v>130</v>
      </c>
      <c r="E12" s="158" t="s">
        <v>131</v>
      </c>
      <c r="F12" s="159" t="s">
        <v>132</v>
      </c>
      <c r="G12" s="107"/>
      <c r="H12" s="157" t="s">
        <v>47</v>
      </c>
      <c r="I12" s="158" t="s">
        <v>129</v>
      </c>
      <c r="J12" s="158" t="s">
        <v>29</v>
      </c>
      <c r="K12" s="158" t="s">
        <v>130</v>
      </c>
      <c r="L12" s="158" t="s">
        <v>131</v>
      </c>
      <c r="M12" s="159" t="s">
        <v>132</v>
      </c>
    </row>
    <row r="13" spans="1:13" ht="19.5" customHeight="1" thickBot="1">
      <c r="A13" s="157">
        <v>1</v>
      </c>
      <c r="B13" s="158"/>
      <c r="C13" s="158"/>
      <c r="D13" s="158"/>
      <c r="E13" s="158"/>
      <c r="F13" s="159"/>
      <c r="G13" s="107"/>
      <c r="H13" s="157">
        <v>2</v>
      </c>
      <c r="I13" s="158"/>
      <c r="J13" s="158"/>
      <c r="K13" s="158"/>
      <c r="L13" s="158"/>
      <c r="M13" s="159"/>
    </row>
    <row r="14" spans="1:13" ht="19.5" customHeight="1" thickBot="1">
      <c r="A14" s="157">
        <v>2</v>
      </c>
      <c r="B14" s="158"/>
      <c r="C14" s="158"/>
      <c r="D14" s="158"/>
      <c r="E14" s="158"/>
      <c r="F14" s="159"/>
      <c r="G14" s="107"/>
      <c r="H14" s="157">
        <v>1</v>
      </c>
      <c r="I14" s="158"/>
      <c r="J14" s="158"/>
      <c r="K14" s="158"/>
      <c r="L14" s="158"/>
      <c r="M14" s="159"/>
    </row>
    <row r="15" spans="1:13" ht="19.5" customHeight="1" thickBot="1">
      <c r="A15" s="157">
        <v>4</v>
      </c>
      <c r="B15" s="158"/>
      <c r="C15" s="158"/>
      <c r="D15" s="158"/>
      <c r="E15" s="158"/>
      <c r="F15" s="159"/>
      <c r="G15" s="107"/>
      <c r="H15" s="157">
        <v>3</v>
      </c>
      <c r="I15" s="158"/>
      <c r="J15" s="158"/>
      <c r="K15" s="158"/>
      <c r="L15" s="158"/>
      <c r="M15" s="159"/>
    </row>
    <row r="16" spans="1:13" ht="19.5" customHeight="1" thickBot="1">
      <c r="A16" s="160">
        <v>3</v>
      </c>
      <c r="B16" s="161"/>
      <c r="C16" s="161"/>
      <c r="D16" s="161"/>
      <c r="E16" s="161"/>
      <c r="F16" s="162"/>
      <c r="G16" s="107"/>
      <c r="H16" s="160">
        <v>4</v>
      </c>
      <c r="I16" s="161"/>
      <c r="J16" s="161"/>
      <c r="K16" s="161"/>
      <c r="L16" s="161"/>
      <c r="M16" s="162"/>
    </row>
    <row r="17" spans="1:13" ht="19.5" customHeight="1" thickBot="1">
      <c r="A17" s="163"/>
      <c r="B17" s="164"/>
      <c r="C17" s="164"/>
      <c r="D17" s="164"/>
      <c r="E17" s="164"/>
      <c r="F17" s="165"/>
      <c r="G17" s="107"/>
      <c r="H17" s="163"/>
      <c r="I17" s="164"/>
      <c r="J17" s="164"/>
      <c r="K17" s="164"/>
      <c r="L17" s="164"/>
      <c r="M17" s="165"/>
    </row>
    <row r="18" spans="1:13" ht="19.5" customHeight="1" thickBot="1">
      <c r="A18" s="176" t="s">
        <v>131</v>
      </c>
      <c r="B18" s="166"/>
      <c r="C18" s="166"/>
      <c r="D18" s="166"/>
      <c r="E18" s="166"/>
      <c r="F18" s="167"/>
      <c r="G18" s="107"/>
      <c r="H18" s="176" t="s">
        <v>131</v>
      </c>
      <c r="I18" s="166"/>
      <c r="J18" s="166"/>
      <c r="K18" s="166"/>
      <c r="L18" s="166"/>
      <c r="M18" s="167"/>
    </row>
    <row r="19" spans="1:13" ht="13.5" thickTop="1">
      <c r="A19" s="168"/>
      <c r="B19" s="168"/>
      <c r="C19" s="168"/>
      <c r="D19" s="168"/>
      <c r="E19" s="168"/>
      <c r="F19" s="168"/>
      <c r="G19" s="107"/>
      <c r="H19" s="168"/>
      <c r="I19" s="168"/>
      <c r="J19" s="168"/>
      <c r="K19" s="168"/>
      <c r="L19" s="168"/>
      <c r="M19" s="168"/>
    </row>
    <row r="20" spans="1:13" ht="12.75">
      <c r="A20" s="168"/>
      <c r="B20" s="168"/>
      <c r="C20" s="168"/>
      <c r="D20" s="168"/>
      <c r="E20" s="168"/>
      <c r="F20" s="168"/>
      <c r="G20" s="107"/>
      <c r="H20" s="168"/>
      <c r="I20" s="168"/>
      <c r="J20" s="168"/>
      <c r="K20" s="168"/>
      <c r="L20" s="168"/>
      <c r="M20" s="168"/>
    </row>
    <row r="21" spans="1:13" ht="13.5" thickBo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</row>
    <row r="22" spans="1:15" ht="13.5" thickTop="1">
      <c r="A22" s="148" t="str">
        <f>A5</f>
        <v>Heimmanschaft</v>
      </c>
      <c r="B22" s="149"/>
      <c r="C22" s="149"/>
      <c r="D22" s="149"/>
      <c r="E22" s="149"/>
      <c r="F22" s="150"/>
      <c r="G22" s="107"/>
      <c r="H22" s="148" t="str">
        <f>A5</f>
        <v>Heimmanschaft</v>
      </c>
      <c r="I22" s="149"/>
      <c r="J22" s="149"/>
      <c r="K22" s="149"/>
      <c r="L22" s="149"/>
      <c r="M22" s="150"/>
      <c r="O22" t="s">
        <v>71</v>
      </c>
    </row>
    <row r="23" spans="1:13" ht="13.5" thickBot="1">
      <c r="A23" s="151" t="s">
        <v>71</v>
      </c>
      <c r="B23" s="152" t="str">
        <f>B6</f>
        <v>Gastmannschaft 8</v>
      </c>
      <c r="C23" s="152"/>
      <c r="D23" s="152"/>
      <c r="E23" s="152"/>
      <c r="F23" s="175">
        <f>F6</f>
        <v>41883</v>
      </c>
      <c r="G23" s="107"/>
      <c r="H23" s="151" t="s">
        <v>71</v>
      </c>
      <c r="I23" s="152" t="str">
        <f>B6</f>
        <v>Gastmannschaft 8</v>
      </c>
      <c r="J23" s="152"/>
      <c r="K23" s="152"/>
      <c r="L23" s="152"/>
      <c r="M23" s="175">
        <f>F6</f>
        <v>41883</v>
      </c>
    </row>
    <row r="24" spans="1:13" ht="12.75">
      <c r="A24" s="153" t="s">
        <v>126</v>
      </c>
      <c r="B24" s="154"/>
      <c r="C24" s="154"/>
      <c r="D24" s="154"/>
      <c r="E24" s="154"/>
      <c r="F24" s="155"/>
      <c r="G24" s="107"/>
      <c r="H24" s="153" t="s">
        <v>126</v>
      </c>
      <c r="I24" s="154"/>
      <c r="J24" s="154"/>
      <c r="K24" s="154"/>
      <c r="L24" s="154"/>
      <c r="M24" s="155"/>
    </row>
    <row r="25" spans="1:13" ht="12.75">
      <c r="A25" s="156" t="s">
        <v>127</v>
      </c>
      <c r="B25" s="154"/>
      <c r="C25" s="154"/>
      <c r="D25" s="154"/>
      <c r="E25" s="154"/>
      <c r="F25" s="155"/>
      <c r="G25" s="107"/>
      <c r="H25" s="156" t="s">
        <v>127</v>
      </c>
      <c r="I25" s="154"/>
      <c r="J25" s="154"/>
      <c r="K25" s="154"/>
      <c r="L25" s="154"/>
      <c r="M25" s="155"/>
    </row>
    <row r="26" spans="1:13" ht="12.75">
      <c r="A26" s="153"/>
      <c r="B26" s="154"/>
      <c r="C26" s="154"/>
      <c r="D26" s="154"/>
      <c r="E26" s="154"/>
      <c r="F26" s="155"/>
      <c r="G26" s="107"/>
      <c r="H26" s="153"/>
      <c r="I26" s="154"/>
      <c r="J26" s="154"/>
      <c r="K26" s="154"/>
      <c r="L26" s="154"/>
      <c r="M26" s="155"/>
    </row>
    <row r="27" spans="1:13" ht="12.75">
      <c r="A27" s="153" t="s">
        <v>128</v>
      </c>
      <c r="B27" s="154"/>
      <c r="C27" s="154" t="str">
        <f>IF(DKB!B12=0,"",DKB!B12)</f>
        <v>Spieler A2</v>
      </c>
      <c r="D27" s="154"/>
      <c r="E27" s="154"/>
      <c r="F27" s="155"/>
      <c r="G27" s="107"/>
      <c r="H27" s="153" t="s">
        <v>128</v>
      </c>
      <c r="I27" s="154"/>
      <c r="J27" s="154" t="str">
        <f>IF(DKB!W12=0,"",DKB!W12)</f>
        <v>Spieler 2</v>
      </c>
      <c r="K27" s="154"/>
      <c r="L27" s="154"/>
      <c r="M27" s="155"/>
    </row>
    <row r="28" spans="1:13" ht="13.5" thickBot="1">
      <c r="A28" s="153"/>
      <c r="B28" s="154"/>
      <c r="C28" s="154"/>
      <c r="D28" s="154"/>
      <c r="E28" s="154"/>
      <c r="F28" s="155"/>
      <c r="G28" s="107"/>
      <c r="H28" s="153"/>
      <c r="I28" s="154"/>
      <c r="J28" s="154"/>
      <c r="K28" s="154"/>
      <c r="L28" s="154"/>
      <c r="M28" s="155"/>
    </row>
    <row r="29" spans="1:13" ht="13.5" thickBot="1">
      <c r="A29" s="157" t="s">
        <v>47</v>
      </c>
      <c r="B29" s="158" t="s">
        <v>129</v>
      </c>
      <c r="C29" s="158" t="s">
        <v>29</v>
      </c>
      <c r="D29" s="158" t="s">
        <v>130</v>
      </c>
      <c r="E29" s="158" t="s">
        <v>131</v>
      </c>
      <c r="F29" s="159" t="s">
        <v>132</v>
      </c>
      <c r="G29" s="107"/>
      <c r="H29" s="157" t="s">
        <v>47</v>
      </c>
      <c r="I29" s="158" t="s">
        <v>129</v>
      </c>
      <c r="J29" s="158" t="s">
        <v>29</v>
      </c>
      <c r="K29" s="158" t="s">
        <v>130</v>
      </c>
      <c r="L29" s="158" t="s">
        <v>131</v>
      </c>
      <c r="M29" s="159" t="s">
        <v>132</v>
      </c>
    </row>
    <row r="30" spans="1:13" ht="19.5" customHeight="1" thickBot="1">
      <c r="A30" s="157">
        <v>3</v>
      </c>
      <c r="B30" s="158"/>
      <c r="C30" s="158"/>
      <c r="D30" s="158"/>
      <c r="E30" s="158"/>
      <c r="F30" s="159"/>
      <c r="G30" s="107"/>
      <c r="H30" s="157">
        <v>4</v>
      </c>
      <c r="I30" s="158"/>
      <c r="J30" s="158"/>
      <c r="K30" s="158"/>
      <c r="L30" s="158"/>
      <c r="M30" s="159"/>
    </row>
    <row r="31" spans="1:13" ht="19.5" customHeight="1" thickBot="1">
      <c r="A31" s="157">
        <v>4</v>
      </c>
      <c r="B31" s="158"/>
      <c r="C31" s="158"/>
      <c r="D31" s="158"/>
      <c r="E31" s="158"/>
      <c r="F31" s="159"/>
      <c r="G31" s="107"/>
      <c r="H31" s="157">
        <v>3</v>
      </c>
      <c r="I31" s="158"/>
      <c r="J31" s="158"/>
      <c r="K31" s="158"/>
      <c r="L31" s="158"/>
      <c r="M31" s="159"/>
    </row>
    <row r="32" spans="1:13" ht="19.5" customHeight="1" thickBot="1">
      <c r="A32" s="157">
        <v>2</v>
      </c>
      <c r="B32" s="158"/>
      <c r="C32" s="158"/>
      <c r="D32" s="158"/>
      <c r="E32" s="158"/>
      <c r="F32" s="159"/>
      <c r="G32" s="107"/>
      <c r="H32" s="157">
        <v>1</v>
      </c>
      <c r="I32" s="158"/>
      <c r="J32" s="158"/>
      <c r="K32" s="158"/>
      <c r="L32" s="158"/>
      <c r="M32" s="159"/>
    </row>
    <row r="33" spans="1:13" ht="19.5" customHeight="1" thickBot="1">
      <c r="A33" s="160">
        <v>1</v>
      </c>
      <c r="B33" s="161"/>
      <c r="C33" s="161"/>
      <c r="D33" s="161"/>
      <c r="E33" s="161"/>
      <c r="F33" s="162"/>
      <c r="G33" s="107"/>
      <c r="H33" s="160">
        <v>2</v>
      </c>
      <c r="I33" s="161"/>
      <c r="J33" s="161"/>
      <c r="K33" s="161"/>
      <c r="L33" s="161"/>
      <c r="M33" s="162"/>
    </row>
    <row r="34" spans="1:13" ht="19.5" customHeight="1" thickBot="1">
      <c r="A34" s="163" t="s">
        <v>71</v>
      </c>
      <c r="B34" s="164"/>
      <c r="C34" s="164"/>
      <c r="D34" s="164"/>
      <c r="E34" s="164"/>
      <c r="F34" s="165"/>
      <c r="G34" s="107"/>
      <c r="H34" s="163"/>
      <c r="I34" s="164"/>
      <c r="J34" s="164"/>
      <c r="K34" s="164"/>
      <c r="L34" s="164"/>
      <c r="M34" s="165"/>
    </row>
    <row r="35" spans="1:13" ht="19.5" customHeight="1" thickBot="1">
      <c r="A35" s="176" t="s">
        <v>131</v>
      </c>
      <c r="B35" s="166"/>
      <c r="C35" s="166"/>
      <c r="D35" s="166"/>
      <c r="E35" s="166"/>
      <c r="F35" s="167"/>
      <c r="G35" s="107"/>
      <c r="H35" s="176" t="s">
        <v>131</v>
      </c>
      <c r="I35" s="166"/>
      <c r="J35" s="166"/>
      <c r="K35" s="166"/>
      <c r="L35" s="166"/>
      <c r="M35" s="167"/>
    </row>
    <row r="36" spans="1:13" ht="13.5" thickTop="1">
      <c r="A36" s="168"/>
      <c r="B36" s="168"/>
      <c r="C36" s="168"/>
      <c r="D36" s="168"/>
      <c r="E36" s="168"/>
      <c r="F36" s="168"/>
      <c r="G36" s="107"/>
      <c r="H36" s="168"/>
      <c r="I36" s="168"/>
      <c r="J36" s="168"/>
      <c r="K36" s="168"/>
      <c r="L36" s="168"/>
      <c r="M36" s="168"/>
    </row>
    <row r="37" spans="1:13" ht="12.75">
      <c r="A37" s="168"/>
      <c r="B37" s="168"/>
      <c r="C37" s="168"/>
      <c r="D37" s="168"/>
      <c r="E37" s="168"/>
      <c r="F37" s="168"/>
      <c r="G37" s="107"/>
      <c r="H37" s="168"/>
      <c r="I37" s="168"/>
      <c r="J37" s="168"/>
      <c r="K37" s="168"/>
      <c r="L37" s="168"/>
      <c r="M37" s="168"/>
    </row>
    <row r="38" spans="1:13" ht="13.5" thickBo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</row>
    <row r="39" spans="1:13" ht="13.5" thickTop="1">
      <c r="A39" s="148" t="str">
        <f>A5</f>
        <v>Heimmanschaft</v>
      </c>
      <c r="B39" s="149"/>
      <c r="C39" s="149"/>
      <c r="D39" s="149"/>
      <c r="E39" s="149"/>
      <c r="F39" s="150"/>
      <c r="G39" s="107"/>
      <c r="H39" s="148" t="str">
        <f>A5</f>
        <v>Heimmanschaft</v>
      </c>
      <c r="I39" s="149"/>
      <c r="J39" s="149"/>
      <c r="K39" s="149"/>
      <c r="L39" s="149"/>
      <c r="M39" s="150"/>
    </row>
    <row r="40" spans="1:13" ht="13.5" thickBot="1">
      <c r="A40" s="151" t="s">
        <v>71</v>
      </c>
      <c r="B40" s="152" t="str">
        <f>B6</f>
        <v>Gastmannschaft 8</v>
      </c>
      <c r="C40" s="152"/>
      <c r="D40" s="152"/>
      <c r="E40" s="152"/>
      <c r="F40" s="175">
        <f>F6</f>
        <v>41883</v>
      </c>
      <c r="G40" s="107"/>
      <c r="H40" s="151" t="s">
        <v>71</v>
      </c>
      <c r="I40" s="152" t="str">
        <f>B6</f>
        <v>Gastmannschaft 8</v>
      </c>
      <c r="J40" s="152"/>
      <c r="K40" s="152"/>
      <c r="L40" s="152"/>
      <c r="M40" s="175">
        <f>F6</f>
        <v>41883</v>
      </c>
    </row>
    <row r="41" spans="1:13" ht="12.75">
      <c r="A41" s="153" t="s">
        <v>126</v>
      </c>
      <c r="B41" s="154"/>
      <c r="C41" s="154"/>
      <c r="D41" s="154"/>
      <c r="E41" s="154"/>
      <c r="F41" s="155"/>
      <c r="G41" s="107"/>
      <c r="H41" s="153" t="s">
        <v>126</v>
      </c>
      <c r="I41" s="154"/>
      <c r="J41" s="154"/>
      <c r="K41" s="154"/>
      <c r="L41" s="154"/>
      <c r="M41" s="155"/>
    </row>
    <row r="42" spans="1:13" ht="12.75">
      <c r="A42" s="156" t="s">
        <v>127</v>
      </c>
      <c r="B42" s="154"/>
      <c r="C42" s="154"/>
      <c r="D42" s="154"/>
      <c r="E42" s="154"/>
      <c r="F42" s="155"/>
      <c r="G42" s="107"/>
      <c r="H42" s="156" t="s">
        <v>127</v>
      </c>
      <c r="I42" s="154"/>
      <c r="J42" s="154"/>
      <c r="K42" s="154"/>
      <c r="L42" s="154"/>
      <c r="M42" s="155"/>
    </row>
    <row r="43" spans="1:13" ht="12.75">
      <c r="A43" s="153"/>
      <c r="B43" s="154"/>
      <c r="C43" s="154"/>
      <c r="D43" s="154"/>
      <c r="E43" s="154"/>
      <c r="F43" s="155"/>
      <c r="G43" s="107"/>
      <c r="H43" s="153"/>
      <c r="I43" s="154"/>
      <c r="J43" s="154"/>
      <c r="K43" s="154"/>
      <c r="L43" s="154"/>
      <c r="M43" s="155"/>
    </row>
    <row r="44" spans="1:13" ht="12.75">
      <c r="A44" s="153" t="s">
        <v>128</v>
      </c>
      <c r="B44" s="154"/>
      <c r="C44" s="154" t="str">
        <f>IF(DKB!B13=0,"",DKB!B13)</f>
        <v>Spieler A3</v>
      </c>
      <c r="D44" s="154"/>
      <c r="E44" s="154"/>
      <c r="F44" s="155"/>
      <c r="G44" s="107"/>
      <c r="H44" s="153" t="s">
        <v>128</v>
      </c>
      <c r="I44" s="154"/>
      <c r="J44" s="154" t="str">
        <f>IF(DKB!W13=0,"",DKB!W13)</f>
        <v>Spieler 4</v>
      </c>
      <c r="K44" s="154"/>
      <c r="L44" s="154"/>
      <c r="M44" s="155"/>
    </row>
    <row r="45" spans="1:13" ht="13.5" thickBot="1">
      <c r="A45" s="153"/>
      <c r="B45" s="154"/>
      <c r="C45" s="154"/>
      <c r="D45" s="154"/>
      <c r="E45" s="154"/>
      <c r="F45" s="155"/>
      <c r="G45" s="107"/>
      <c r="H45" s="153"/>
      <c r="I45" s="154"/>
      <c r="J45" s="154"/>
      <c r="K45" s="154"/>
      <c r="L45" s="154"/>
      <c r="M45" s="155"/>
    </row>
    <row r="46" spans="1:13" ht="13.5" thickBot="1">
      <c r="A46" s="157" t="s">
        <v>47</v>
      </c>
      <c r="B46" s="158" t="s">
        <v>129</v>
      </c>
      <c r="C46" s="158" t="s">
        <v>29</v>
      </c>
      <c r="D46" s="158" t="s">
        <v>130</v>
      </c>
      <c r="E46" s="158" t="s">
        <v>131</v>
      </c>
      <c r="F46" s="159" t="s">
        <v>132</v>
      </c>
      <c r="G46" s="107"/>
      <c r="H46" s="157" t="s">
        <v>47</v>
      </c>
      <c r="I46" s="158" t="s">
        <v>129</v>
      </c>
      <c r="J46" s="158" t="s">
        <v>29</v>
      </c>
      <c r="K46" s="158" t="s">
        <v>130</v>
      </c>
      <c r="L46" s="158" t="s">
        <v>131</v>
      </c>
      <c r="M46" s="159" t="s">
        <v>132</v>
      </c>
    </row>
    <row r="47" spans="1:13" ht="19.5" customHeight="1" thickBot="1">
      <c r="A47" s="157">
        <v>1</v>
      </c>
      <c r="B47" s="158"/>
      <c r="C47" s="158"/>
      <c r="D47" s="158"/>
      <c r="E47" s="158"/>
      <c r="F47" s="159"/>
      <c r="G47" s="107"/>
      <c r="H47" s="157">
        <v>2</v>
      </c>
      <c r="I47" s="158"/>
      <c r="J47" s="158"/>
      <c r="K47" s="158"/>
      <c r="L47" s="158"/>
      <c r="M47" s="159"/>
    </row>
    <row r="48" spans="1:13" ht="19.5" customHeight="1" thickBot="1">
      <c r="A48" s="157">
        <v>2</v>
      </c>
      <c r="B48" s="158"/>
      <c r="C48" s="158"/>
      <c r="D48" s="158"/>
      <c r="E48" s="158"/>
      <c r="F48" s="159"/>
      <c r="G48" s="107"/>
      <c r="H48" s="157">
        <v>1</v>
      </c>
      <c r="I48" s="158"/>
      <c r="J48" s="158"/>
      <c r="K48" s="158"/>
      <c r="L48" s="158"/>
      <c r="M48" s="159"/>
    </row>
    <row r="49" spans="1:13" ht="19.5" customHeight="1" thickBot="1">
      <c r="A49" s="157">
        <v>4</v>
      </c>
      <c r="B49" s="158"/>
      <c r="C49" s="158"/>
      <c r="D49" s="158"/>
      <c r="E49" s="158"/>
      <c r="F49" s="159"/>
      <c r="G49" s="107"/>
      <c r="H49" s="157">
        <v>3</v>
      </c>
      <c r="I49" s="158"/>
      <c r="J49" s="158"/>
      <c r="K49" s="158"/>
      <c r="L49" s="158"/>
      <c r="M49" s="159"/>
    </row>
    <row r="50" spans="1:13" ht="19.5" customHeight="1" thickBot="1">
      <c r="A50" s="160">
        <v>3</v>
      </c>
      <c r="B50" s="161"/>
      <c r="C50" s="161"/>
      <c r="D50" s="161"/>
      <c r="E50" s="161"/>
      <c r="F50" s="162"/>
      <c r="G50" s="107"/>
      <c r="H50" s="160">
        <v>4</v>
      </c>
      <c r="I50" s="161"/>
      <c r="J50" s="161"/>
      <c r="K50" s="161"/>
      <c r="L50" s="161"/>
      <c r="M50" s="162"/>
    </row>
    <row r="51" spans="1:13" ht="19.5" customHeight="1" thickBot="1">
      <c r="A51" s="163"/>
      <c r="B51" s="164"/>
      <c r="C51" s="164"/>
      <c r="D51" s="164"/>
      <c r="E51" s="164"/>
      <c r="F51" s="165"/>
      <c r="G51" s="107"/>
      <c r="H51" s="163"/>
      <c r="I51" s="164"/>
      <c r="J51" s="164"/>
      <c r="K51" s="164"/>
      <c r="L51" s="164"/>
      <c r="M51" s="165"/>
    </row>
    <row r="52" spans="1:13" ht="19.5" customHeight="1" thickBot="1">
      <c r="A52" s="176" t="s">
        <v>131</v>
      </c>
      <c r="B52" s="166"/>
      <c r="C52" s="166"/>
      <c r="D52" s="166"/>
      <c r="E52" s="166"/>
      <c r="F52" s="167"/>
      <c r="G52" s="107"/>
      <c r="H52" s="176" t="s">
        <v>131</v>
      </c>
      <c r="I52" s="166"/>
      <c r="J52" s="166"/>
      <c r="K52" s="166"/>
      <c r="L52" s="166"/>
      <c r="M52" s="167"/>
    </row>
    <row r="53" spans="1:13" ht="13.5" customHeight="1" thickTop="1">
      <c r="A53" s="177"/>
      <c r="B53" s="168"/>
      <c r="C53" s="168"/>
      <c r="D53" s="168"/>
      <c r="E53" s="168"/>
      <c r="F53" s="168"/>
      <c r="G53" s="107"/>
      <c r="H53" s="177"/>
      <c r="I53" s="168"/>
      <c r="J53" s="168"/>
      <c r="K53" s="168"/>
      <c r="L53" s="168"/>
      <c r="M53" s="168"/>
    </row>
    <row r="54" spans="1:13" ht="12.75" customHeight="1">
      <c r="A54" s="177"/>
      <c r="B54" s="168"/>
      <c r="C54" s="168"/>
      <c r="D54" s="168"/>
      <c r="E54" s="168"/>
      <c r="F54" s="168"/>
      <c r="G54" s="107"/>
      <c r="H54" s="177"/>
      <c r="I54" s="168"/>
      <c r="J54" s="168"/>
      <c r="K54" s="168"/>
      <c r="L54" s="168"/>
      <c r="M54" s="168"/>
    </row>
    <row r="55" spans="1:13" ht="13.5" thickBo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3" ht="13.5" thickTop="1">
      <c r="A56" s="148" t="str">
        <f>A5</f>
        <v>Heimmanschaft</v>
      </c>
      <c r="B56" s="149"/>
      <c r="C56" s="149"/>
      <c r="D56" s="149"/>
      <c r="E56" s="149"/>
      <c r="F56" s="150"/>
      <c r="G56" s="107"/>
      <c r="H56" s="148" t="str">
        <f>A5</f>
        <v>Heimmanschaft</v>
      </c>
      <c r="I56" s="149"/>
      <c r="J56" s="149"/>
      <c r="K56" s="149"/>
      <c r="L56" s="149"/>
      <c r="M56" s="150"/>
    </row>
    <row r="57" spans="1:13" ht="13.5" thickBot="1">
      <c r="A57" s="151"/>
      <c r="B57" s="152" t="str">
        <f>B6</f>
        <v>Gastmannschaft 8</v>
      </c>
      <c r="C57" s="152"/>
      <c r="D57" s="152"/>
      <c r="E57" s="152"/>
      <c r="F57" s="175">
        <f>F6</f>
        <v>41883</v>
      </c>
      <c r="G57" s="107"/>
      <c r="H57" s="151" t="s">
        <v>71</v>
      </c>
      <c r="I57" s="152" t="str">
        <f>B6</f>
        <v>Gastmannschaft 8</v>
      </c>
      <c r="J57" s="152"/>
      <c r="K57" s="152"/>
      <c r="L57" s="152"/>
      <c r="M57" s="175">
        <f>F6</f>
        <v>41883</v>
      </c>
    </row>
    <row r="58" spans="1:13" ht="12.75">
      <c r="A58" s="153" t="s">
        <v>126</v>
      </c>
      <c r="B58" s="154"/>
      <c r="C58" s="154"/>
      <c r="D58" s="154"/>
      <c r="E58" s="154"/>
      <c r="F58" s="155"/>
      <c r="G58" s="107"/>
      <c r="H58" s="153" t="s">
        <v>126</v>
      </c>
      <c r="I58" s="154"/>
      <c r="J58" s="154"/>
      <c r="K58" s="154"/>
      <c r="L58" s="154"/>
      <c r="M58" s="155"/>
    </row>
    <row r="59" spans="1:13" ht="12.75">
      <c r="A59" s="156" t="s">
        <v>127</v>
      </c>
      <c r="B59" s="154"/>
      <c r="C59" s="154"/>
      <c r="D59" s="154"/>
      <c r="E59" s="154"/>
      <c r="F59" s="155"/>
      <c r="G59" s="107"/>
      <c r="H59" s="156" t="s">
        <v>127</v>
      </c>
      <c r="I59" s="154"/>
      <c r="J59" s="154"/>
      <c r="K59" s="154"/>
      <c r="L59" s="154"/>
      <c r="M59" s="155"/>
    </row>
    <row r="60" spans="1:13" ht="12.75">
      <c r="A60" s="153"/>
      <c r="B60" s="154"/>
      <c r="C60" s="154"/>
      <c r="D60" s="154"/>
      <c r="E60" s="154"/>
      <c r="F60" s="155"/>
      <c r="G60" s="107"/>
      <c r="H60" s="153"/>
      <c r="I60" s="154"/>
      <c r="J60" s="154"/>
      <c r="K60" s="154"/>
      <c r="L60" s="154"/>
      <c r="M60" s="155"/>
    </row>
    <row r="61" spans="1:13" ht="12.75">
      <c r="A61" s="153" t="s">
        <v>128</v>
      </c>
      <c r="B61" s="154"/>
      <c r="C61" s="154" t="str">
        <f>IF(DKB!B14=0,"",DKB!B14)</f>
        <v>Spieler A4</v>
      </c>
      <c r="D61" s="154"/>
      <c r="E61" s="154"/>
      <c r="F61" s="155"/>
      <c r="G61" s="107"/>
      <c r="H61" s="153" t="s">
        <v>128</v>
      </c>
      <c r="I61" s="154"/>
      <c r="J61" s="154" t="str">
        <f>IF(DKB!W14=0,"",DKB!W14)</f>
        <v>Spieler 3</v>
      </c>
      <c r="K61" s="154"/>
      <c r="L61" s="154"/>
      <c r="M61" s="155"/>
    </row>
    <row r="62" spans="1:13" ht="13.5" thickBot="1">
      <c r="A62" s="153"/>
      <c r="B62" s="154"/>
      <c r="C62" s="154"/>
      <c r="D62" s="154"/>
      <c r="E62" s="154"/>
      <c r="F62" s="155"/>
      <c r="G62" s="107"/>
      <c r="H62" s="153"/>
      <c r="I62" s="154"/>
      <c r="J62" s="154"/>
      <c r="K62" s="154"/>
      <c r="L62" s="154"/>
      <c r="M62" s="155"/>
    </row>
    <row r="63" spans="1:13" ht="13.5" customHeight="1" thickBot="1">
      <c r="A63" s="157" t="s">
        <v>47</v>
      </c>
      <c r="B63" s="158" t="s">
        <v>129</v>
      </c>
      <c r="C63" s="158" t="s">
        <v>29</v>
      </c>
      <c r="D63" s="158" t="s">
        <v>130</v>
      </c>
      <c r="E63" s="158" t="s">
        <v>131</v>
      </c>
      <c r="F63" s="159" t="s">
        <v>132</v>
      </c>
      <c r="G63" s="107"/>
      <c r="H63" s="157" t="s">
        <v>47</v>
      </c>
      <c r="I63" s="158" t="s">
        <v>129</v>
      </c>
      <c r="J63" s="158" t="s">
        <v>29</v>
      </c>
      <c r="K63" s="158" t="s">
        <v>130</v>
      </c>
      <c r="L63" s="158" t="s">
        <v>131</v>
      </c>
      <c r="M63" s="159" t="s">
        <v>132</v>
      </c>
    </row>
    <row r="64" spans="1:13" ht="19.5" customHeight="1" thickBot="1">
      <c r="A64" s="157">
        <v>3</v>
      </c>
      <c r="B64" s="158"/>
      <c r="C64" s="158"/>
      <c r="D64" s="158"/>
      <c r="E64" s="158"/>
      <c r="F64" s="159"/>
      <c r="G64" s="107"/>
      <c r="H64" s="157">
        <v>4</v>
      </c>
      <c r="I64" s="158"/>
      <c r="J64" s="158"/>
      <c r="K64" s="158"/>
      <c r="L64" s="158"/>
      <c r="M64" s="159"/>
    </row>
    <row r="65" spans="1:13" ht="19.5" customHeight="1" thickBot="1">
      <c r="A65" s="157">
        <v>4</v>
      </c>
      <c r="B65" s="158"/>
      <c r="C65" s="158"/>
      <c r="D65" s="158"/>
      <c r="E65" s="158"/>
      <c r="F65" s="159"/>
      <c r="G65" s="107"/>
      <c r="H65" s="157">
        <v>3</v>
      </c>
      <c r="I65" s="158"/>
      <c r="J65" s="158"/>
      <c r="K65" s="158"/>
      <c r="L65" s="158"/>
      <c r="M65" s="159"/>
    </row>
    <row r="66" spans="1:13" ht="19.5" customHeight="1" thickBot="1">
      <c r="A66" s="157">
        <v>2</v>
      </c>
      <c r="B66" s="158"/>
      <c r="C66" s="158"/>
      <c r="D66" s="158"/>
      <c r="E66" s="158"/>
      <c r="F66" s="159"/>
      <c r="G66" s="107"/>
      <c r="H66" s="157">
        <v>1</v>
      </c>
      <c r="I66" s="158"/>
      <c r="J66" s="158"/>
      <c r="K66" s="158"/>
      <c r="L66" s="158"/>
      <c r="M66" s="159"/>
    </row>
    <row r="67" spans="1:13" ht="19.5" customHeight="1" thickBot="1">
      <c r="A67" s="160">
        <v>1</v>
      </c>
      <c r="B67" s="161"/>
      <c r="C67" s="161"/>
      <c r="D67" s="161"/>
      <c r="E67" s="161"/>
      <c r="F67" s="162"/>
      <c r="G67" s="107"/>
      <c r="H67" s="160">
        <v>2</v>
      </c>
      <c r="I67" s="161"/>
      <c r="J67" s="161"/>
      <c r="K67" s="161"/>
      <c r="L67" s="161"/>
      <c r="M67" s="162"/>
    </row>
    <row r="68" spans="1:13" ht="19.5" customHeight="1" thickBot="1">
      <c r="A68" s="163"/>
      <c r="B68" s="164"/>
      <c r="C68" s="164"/>
      <c r="D68" s="164"/>
      <c r="E68" s="164"/>
      <c r="F68" s="165"/>
      <c r="G68" s="107"/>
      <c r="H68" s="163"/>
      <c r="I68" s="164"/>
      <c r="J68" s="164"/>
      <c r="K68" s="164"/>
      <c r="L68" s="164"/>
      <c r="M68" s="165"/>
    </row>
    <row r="69" spans="1:13" ht="19.5" customHeight="1" thickBot="1">
      <c r="A69" s="176" t="s">
        <v>131</v>
      </c>
      <c r="B69" s="166"/>
      <c r="C69" s="166"/>
      <c r="D69" s="166"/>
      <c r="E69" s="166"/>
      <c r="F69" s="167"/>
      <c r="G69" s="107"/>
      <c r="H69" s="176" t="s">
        <v>131</v>
      </c>
      <c r="I69" s="166"/>
      <c r="J69" s="166"/>
      <c r="K69" s="166"/>
      <c r="L69" s="166"/>
      <c r="M69" s="167"/>
    </row>
    <row r="70" spans="1:13" ht="13.5" thickTop="1">
      <c r="A70" s="168"/>
      <c r="B70" s="168"/>
      <c r="C70" s="168"/>
      <c r="D70" s="168"/>
      <c r="E70" s="168"/>
      <c r="F70" s="168"/>
      <c r="G70" s="107"/>
      <c r="H70" s="168"/>
      <c r="I70" s="168"/>
      <c r="J70" s="168"/>
      <c r="K70" s="168"/>
      <c r="L70" s="168"/>
      <c r="M70" s="168"/>
    </row>
    <row r="71" spans="1:13" ht="12.75">
      <c r="A71" s="168"/>
      <c r="B71" s="168"/>
      <c r="C71" s="168"/>
      <c r="D71" s="168"/>
      <c r="E71" s="168"/>
      <c r="F71" s="168"/>
      <c r="G71" s="107"/>
      <c r="H71" s="168"/>
      <c r="I71" s="168"/>
      <c r="J71" s="168"/>
      <c r="K71" s="168"/>
      <c r="L71" s="168"/>
      <c r="M71" s="168"/>
    </row>
    <row r="72" spans="1:13" ht="13.5" thickBo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</row>
    <row r="73" spans="1:13" ht="13.5" thickTop="1">
      <c r="A73" s="148" t="str">
        <f>A5</f>
        <v>Heimmanschaft</v>
      </c>
      <c r="B73" s="149"/>
      <c r="C73" s="149"/>
      <c r="D73" s="149"/>
      <c r="E73" s="149"/>
      <c r="F73" s="150"/>
      <c r="G73" s="107"/>
      <c r="H73" s="148" t="str">
        <f>A5</f>
        <v>Heimmanschaft</v>
      </c>
      <c r="I73" s="149"/>
      <c r="J73" s="149"/>
      <c r="K73" s="149"/>
      <c r="L73" s="149"/>
      <c r="M73" s="150"/>
    </row>
    <row r="74" spans="1:13" ht="13.5" thickBot="1">
      <c r="A74" s="151" t="s">
        <v>71</v>
      </c>
      <c r="B74" s="152" t="str">
        <f>B6</f>
        <v>Gastmannschaft 8</v>
      </c>
      <c r="C74" s="152"/>
      <c r="D74" s="152"/>
      <c r="E74" s="152"/>
      <c r="F74" s="175">
        <f>F6</f>
        <v>41883</v>
      </c>
      <c r="G74" s="107"/>
      <c r="H74" s="151" t="s">
        <v>71</v>
      </c>
      <c r="I74" s="152" t="str">
        <f>B6</f>
        <v>Gastmannschaft 8</v>
      </c>
      <c r="J74" s="152"/>
      <c r="K74" s="152"/>
      <c r="L74" s="152"/>
      <c r="M74" s="175">
        <f>F6</f>
        <v>41883</v>
      </c>
    </row>
    <row r="75" spans="1:13" ht="12.75">
      <c r="A75" s="153" t="s">
        <v>126</v>
      </c>
      <c r="B75" s="154"/>
      <c r="C75" s="154"/>
      <c r="D75" s="154"/>
      <c r="E75" s="154"/>
      <c r="F75" s="155"/>
      <c r="G75" s="107"/>
      <c r="H75" s="153" t="s">
        <v>126</v>
      </c>
      <c r="I75" s="154"/>
      <c r="J75" s="154"/>
      <c r="K75" s="154"/>
      <c r="L75" s="154"/>
      <c r="M75" s="155"/>
    </row>
    <row r="76" spans="1:13" ht="12.75">
      <c r="A76" s="156" t="s">
        <v>127</v>
      </c>
      <c r="B76" s="154"/>
      <c r="C76" s="154"/>
      <c r="D76" s="154"/>
      <c r="E76" s="154"/>
      <c r="F76" s="155"/>
      <c r="G76" s="107"/>
      <c r="H76" s="156" t="s">
        <v>127</v>
      </c>
      <c r="I76" s="154"/>
      <c r="J76" s="154"/>
      <c r="K76" s="154"/>
      <c r="L76" s="154"/>
      <c r="M76" s="155"/>
    </row>
    <row r="77" spans="1:13" ht="12.75">
      <c r="A77" s="153"/>
      <c r="B77" s="154"/>
      <c r="C77" s="154"/>
      <c r="D77" s="154"/>
      <c r="E77" s="154"/>
      <c r="F77" s="155"/>
      <c r="G77" s="107"/>
      <c r="H77" s="153"/>
      <c r="I77" s="154"/>
      <c r="J77" s="154"/>
      <c r="K77" s="154"/>
      <c r="L77" s="154"/>
      <c r="M77" s="155"/>
    </row>
    <row r="78" spans="1:13" ht="12.75">
      <c r="A78" s="153" t="s">
        <v>128</v>
      </c>
      <c r="B78" s="154"/>
      <c r="C78" s="154">
        <f>IF(DKB!B15=0,"",DKB!B15)</f>
      </c>
      <c r="D78" s="154"/>
      <c r="E78" s="154"/>
      <c r="F78" s="155"/>
      <c r="G78" s="107"/>
      <c r="H78" s="153" t="s">
        <v>128</v>
      </c>
      <c r="I78" s="154"/>
      <c r="J78" s="154">
        <f>IF(DKB!W15=0,"",DKB!W15)</f>
      </c>
      <c r="K78" s="154"/>
      <c r="L78" s="154"/>
      <c r="M78" s="155"/>
    </row>
    <row r="79" spans="1:13" ht="13.5" thickBot="1">
      <c r="A79" s="153"/>
      <c r="B79" s="154"/>
      <c r="C79" s="154"/>
      <c r="D79" s="154"/>
      <c r="E79" s="154"/>
      <c r="F79" s="155"/>
      <c r="G79" s="107"/>
      <c r="H79" s="153"/>
      <c r="I79" s="154"/>
      <c r="J79" s="154"/>
      <c r="K79" s="154"/>
      <c r="L79" s="154"/>
      <c r="M79" s="155"/>
    </row>
    <row r="80" spans="1:13" ht="13.5" customHeight="1" thickBot="1">
      <c r="A80" s="157" t="s">
        <v>47</v>
      </c>
      <c r="B80" s="158" t="s">
        <v>129</v>
      </c>
      <c r="C80" s="158" t="s">
        <v>29</v>
      </c>
      <c r="D80" s="158" t="s">
        <v>130</v>
      </c>
      <c r="E80" s="158" t="s">
        <v>131</v>
      </c>
      <c r="F80" s="159" t="s">
        <v>132</v>
      </c>
      <c r="G80" s="107"/>
      <c r="H80" s="157" t="s">
        <v>47</v>
      </c>
      <c r="I80" s="158" t="s">
        <v>129</v>
      </c>
      <c r="J80" s="158" t="s">
        <v>29</v>
      </c>
      <c r="K80" s="158" t="s">
        <v>130</v>
      </c>
      <c r="L80" s="158" t="s">
        <v>131</v>
      </c>
      <c r="M80" s="159" t="s">
        <v>132</v>
      </c>
    </row>
    <row r="81" spans="1:13" ht="19.5" customHeight="1" thickBot="1">
      <c r="A81" s="157">
        <v>1</v>
      </c>
      <c r="B81" s="158"/>
      <c r="C81" s="158"/>
      <c r="D81" s="158"/>
      <c r="E81" s="158"/>
      <c r="F81" s="159"/>
      <c r="G81" s="107"/>
      <c r="H81" s="157">
        <v>2</v>
      </c>
      <c r="I81" s="158"/>
      <c r="J81" s="158"/>
      <c r="K81" s="158"/>
      <c r="L81" s="158"/>
      <c r="M81" s="159"/>
    </row>
    <row r="82" spans="1:13" ht="19.5" customHeight="1" thickBot="1">
      <c r="A82" s="157">
        <v>2</v>
      </c>
      <c r="B82" s="158"/>
      <c r="C82" s="158"/>
      <c r="D82" s="158"/>
      <c r="E82" s="158"/>
      <c r="F82" s="159"/>
      <c r="G82" s="107"/>
      <c r="H82" s="157">
        <v>1</v>
      </c>
      <c r="I82" s="158"/>
      <c r="J82" s="158"/>
      <c r="K82" s="158"/>
      <c r="L82" s="158"/>
      <c r="M82" s="159"/>
    </row>
    <row r="83" spans="1:13" ht="19.5" customHeight="1" thickBot="1">
      <c r="A83" s="157">
        <v>4</v>
      </c>
      <c r="B83" s="158"/>
      <c r="C83" s="158"/>
      <c r="D83" s="158"/>
      <c r="E83" s="158"/>
      <c r="F83" s="159"/>
      <c r="G83" s="107"/>
      <c r="H83" s="157">
        <v>3</v>
      </c>
      <c r="I83" s="158"/>
      <c r="J83" s="158"/>
      <c r="K83" s="158"/>
      <c r="L83" s="158"/>
      <c r="M83" s="159"/>
    </row>
    <row r="84" spans="1:13" ht="19.5" customHeight="1" thickBot="1">
      <c r="A84" s="160">
        <v>3</v>
      </c>
      <c r="B84" s="161"/>
      <c r="C84" s="161"/>
      <c r="D84" s="161"/>
      <c r="E84" s="161"/>
      <c r="F84" s="162"/>
      <c r="G84" s="107"/>
      <c r="H84" s="160">
        <v>4</v>
      </c>
      <c r="I84" s="161"/>
      <c r="J84" s="161"/>
      <c r="K84" s="161"/>
      <c r="L84" s="161"/>
      <c r="M84" s="162"/>
    </row>
    <row r="85" spans="1:13" ht="19.5" customHeight="1" thickBot="1">
      <c r="A85" s="163" t="s">
        <v>71</v>
      </c>
      <c r="B85" s="164"/>
      <c r="C85" s="164"/>
      <c r="D85" s="164"/>
      <c r="E85" s="164"/>
      <c r="F85" s="165"/>
      <c r="G85" s="107"/>
      <c r="H85" s="163"/>
      <c r="I85" s="164"/>
      <c r="J85" s="164"/>
      <c r="K85" s="164"/>
      <c r="L85" s="164"/>
      <c r="M85" s="165"/>
    </row>
    <row r="86" spans="1:13" ht="19.5" customHeight="1" thickBot="1">
      <c r="A86" s="176" t="s">
        <v>131</v>
      </c>
      <c r="B86" s="166"/>
      <c r="C86" s="166"/>
      <c r="D86" s="166"/>
      <c r="E86" s="166"/>
      <c r="F86" s="167"/>
      <c r="G86" s="107"/>
      <c r="H86" s="176" t="s">
        <v>131</v>
      </c>
      <c r="I86" s="166"/>
      <c r="J86" s="166"/>
      <c r="K86" s="166"/>
      <c r="L86" s="166"/>
      <c r="M86" s="167"/>
    </row>
    <row r="87" spans="1:13" ht="13.5" thickTop="1">
      <c r="A87" s="168"/>
      <c r="B87" s="168"/>
      <c r="C87" s="168"/>
      <c r="D87" s="168"/>
      <c r="E87" s="168"/>
      <c r="F87" s="168"/>
      <c r="G87" s="107"/>
      <c r="H87" s="168"/>
      <c r="I87" s="168"/>
      <c r="J87" s="168"/>
      <c r="K87" s="168"/>
      <c r="L87" s="168"/>
      <c r="M87" s="168"/>
    </row>
    <row r="88" spans="1:13" ht="12.75">
      <c r="A88" s="168"/>
      <c r="B88" s="168"/>
      <c r="C88" s="168"/>
      <c r="D88" s="168"/>
      <c r="E88" s="168"/>
      <c r="F88" s="168"/>
      <c r="G88" s="107"/>
      <c r="H88" s="168"/>
      <c r="I88" s="168"/>
      <c r="J88" s="168"/>
      <c r="K88" s="168"/>
      <c r="L88" s="168"/>
      <c r="M88" s="168"/>
    </row>
    <row r="89" spans="1:13" ht="13.5" thickBo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</row>
    <row r="90" spans="1:13" ht="13.5" thickTop="1">
      <c r="A90" s="148" t="str">
        <f>A5</f>
        <v>Heimmanschaft</v>
      </c>
      <c r="B90" s="149"/>
      <c r="C90" s="149"/>
      <c r="D90" s="149"/>
      <c r="E90" s="149"/>
      <c r="F90" s="150"/>
      <c r="G90" s="107"/>
      <c r="H90" s="148" t="str">
        <f>A5</f>
        <v>Heimmanschaft</v>
      </c>
      <c r="I90" s="149"/>
      <c r="J90" s="149"/>
      <c r="K90" s="149"/>
      <c r="L90" s="149"/>
      <c r="M90" s="150"/>
    </row>
    <row r="91" spans="1:13" ht="13.5" thickBot="1">
      <c r="A91" s="151" t="s">
        <v>71</v>
      </c>
      <c r="B91" s="152" t="str">
        <f>B6</f>
        <v>Gastmannschaft 8</v>
      </c>
      <c r="C91" s="152"/>
      <c r="D91" s="152"/>
      <c r="E91" s="152"/>
      <c r="F91" s="175">
        <f>F6</f>
        <v>41883</v>
      </c>
      <c r="G91" s="107"/>
      <c r="H91" s="151" t="s">
        <v>71</v>
      </c>
      <c r="I91" s="152" t="str">
        <f>B6</f>
        <v>Gastmannschaft 8</v>
      </c>
      <c r="J91" s="152"/>
      <c r="K91" s="152"/>
      <c r="L91" s="152"/>
      <c r="M91" s="175">
        <f>F6</f>
        <v>41883</v>
      </c>
    </row>
    <row r="92" spans="1:13" ht="12.75">
      <c r="A92" s="153" t="s">
        <v>126</v>
      </c>
      <c r="B92" s="154"/>
      <c r="C92" s="154"/>
      <c r="D92" s="154"/>
      <c r="E92" s="154"/>
      <c r="F92" s="155"/>
      <c r="G92" s="107"/>
      <c r="H92" s="153" t="s">
        <v>126</v>
      </c>
      <c r="I92" s="154"/>
      <c r="J92" s="154"/>
      <c r="K92" s="154"/>
      <c r="L92" s="154"/>
      <c r="M92" s="155"/>
    </row>
    <row r="93" spans="1:13" ht="12.75">
      <c r="A93" s="156" t="s">
        <v>127</v>
      </c>
      <c r="B93" s="154"/>
      <c r="C93" s="154"/>
      <c r="D93" s="154"/>
      <c r="E93" s="154"/>
      <c r="F93" s="155"/>
      <c r="G93" s="107"/>
      <c r="H93" s="156" t="s">
        <v>127</v>
      </c>
      <c r="I93" s="154"/>
      <c r="J93" s="154"/>
      <c r="K93" s="154"/>
      <c r="L93" s="154"/>
      <c r="M93" s="155"/>
    </row>
    <row r="94" spans="1:13" ht="12.75">
      <c r="A94" s="153"/>
      <c r="B94" s="154"/>
      <c r="C94" s="154"/>
      <c r="D94" s="154"/>
      <c r="E94" s="154"/>
      <c r="F94" s="155"/>
      <c r="G94" s="107"/>
      <c r="H94" s="153"/>
      <c r="I94" s="154"/>
      <c r="J94" s="154"/>
      <c r="K94" s="154"/>
      <c r="L94" s="154"/>
      <c r="M94" s="155"/>
    </row>
    <row r="95" spans="1:13" ht="12.75">
      <c r="A95" s="153" t="s">
        <v>128</v>
      </c>
      <c r="B95" s="154"/>
      <c r="C95" s="154">
        <f>IF(DKB!B16=0,"",DKB!B16)</f>
      </c>
      <c r="D95" s="154"/>
      <c r="E95" s="154"/>
      <c r="F95" s="155"/>
      <c r="G95" s="107"/>
      <c r="H95" s="153" t="s">
        <v>128</v>
      </c>
      <c r="I95" s="154"/>
      <c r="J95" s="154">
        <f>IF(DKB!W16=0,"",DKB!W16)</f>
      </c>
      <c r="K95" s="154"/>
      <c r="L95" s="154"/>
      <c r="M95" s="155"/>
    </row>
    <row r="96" spans="1:13" ht="13.5" thickBot="1">
      <c r="A96" s="153"/>
      <c r="B96" s="154"/>
      <c r="C96" s="154"/>
      <c r="D96" s="154"/>
      <c r="E96" s="154"/>
      <c r="F96" s="155"/>
      <c r="G96" s="107"/>
      <c r="H96" s="153"/>
      <c r="I96" s="154"/>
      <c r="J96" s="154"/>
      <c r="K96" s="154"/>
      <c r="L96" s="154"/>
      <c r="M96" s="155"/>
    </row>
    <row r="97" spans="1:13" ht="13.5" customHeight="1" thickBot="1">
      <c r="A97" s="157" t="s">
        <v>47</v>
      </c>
      <c r="B97" s="158" t="s">
        <v>129</v>
      </c>
      <c r="C97" s="158" t="s">
        <v>29</v>
      </c>
      <c r="D97" s="158" t="s">
        <v>130</v>
      </c>
      <c r="E97" s="158" t="s">
        <v>131</v>
      </c>
      <c r="F97" s="159" t="s">
        <v>132</v>
      </c>
      <c r="G97" s="107"/>
      <c r="H97" s="157" t="s">
        <v>47</v>
      </c>
      <c r="I97" s="158" t="s">
        <v>129</v>
      </c>
      <c r="J97" s="158" t="s">
        <v>29</v>
      </c>
      <c r="K97" s="158" t="s">
        <v>130</v>
      </c>
      <c r="L97" s="158" t="s">
        <v>131</v>
      </c>
      <c r="M97" s="159" t="s">
        <v>132</v>
      </c>
    </row>
    <row r="98" spans="1:13" ht="19.5" customHeight="1" thickBot="1">
      <c r="A98" s="157">
        <v>3</v>
      </c>
      <c r="B98" s="158"/>
      <c r="C98" s="158"/>
      <c r="D98" s="158"/>
      <c r="E98" s="158"/>
      <c r="F98" s="159"/>
      <c r="G98" s="107"/>
      <c r="H98" s="157">
        <v>4</v>
      </c>
      <c r="I98" s="158"/>
      <c r="J98" s="158"/>
      <c r="K98" s="158"/>
      <c r="L98" s="158"/>
      <c r="M98" s="159"/>
    </row>
    <row r="99" spans="1:13" ht="19.5" customHeight="1" thickBot="1">
      <c r="A99" s="157">
        <v>4</v>
      </c>
      <c r="B99" s="158"/>
      <c r="C99" s="158"/>
      <c r="D99" s="158"/>
      <c r="E99" s="158"/>
      <c r="F99" s="159"/>
      <c r="G99" s="107"/>
      <c r="H99" s="157">
        <v>3</v>
      </c>
      <c r="I99" s="158"/>
      <c r="J99" s="158"/>
      <c r="K99" s="158"/>
      <c r="L99" s="158"/>
      <c r="M99" s="159"/>
    </row>
    <row r="100" spans="1:13" ht="19.5" customHeight="1" thickBot="1">
      <c r="A100" s="157">
        <v>2</v>
      </c>
      <c r="B100" s="158"/>
      <c r="C100" s="158"/>
      <c r="D100" s="158"/>
      <c r="E100" s="158"/>
      <c r="F100" s="159"/>
      <c r="G100" s="107"/>
      <c r="H100" s="157">
        <v>1</v>
      </c>
      <c r="I100" s="158"/>
      <c r="J100" s="158"/>
      <c r="K100" s="158"/>
      <c r="L100" s="158"/>
      <c r="M100" s="159"/>
    </row>
    <row r="101" spans="1:13" ht="19.5" customHeight="1" thickBot="1">
      <c r="A101" s="160">
        <v>1</v>
      </c>
      <c r="B101" s="161"/>
      <c r="C101" s="161"/>
      <c r="D101" s="161"/>
      <c r="E101" s="161"/>
      <c r="F101" s="162"/>
      <c r="G101" s="107"/>
      <c r="H101" s="160">
        <v>2</v>
      </c>
      <c r="I101" s="161"/>
      <c r="J101" s="161"/>
      <c r="K101" s="161"/>
      <c r="L101" s="161"/>
      <c r="M101" s="162"/>
    </row>
    <row r="102" spans="1:13" ht="19.5" customHeight="1" thickBot="1">
      <c r="A102" s="163"/>
      <c r="B102" s="164"/>
      <c r="C102" s="164"/>
      <c r="D102" s="164"/>
      <c r="E102" s="164"/>
      <c r="F102" s="165"/>
      <c r="G102" s="107"/>
      <c r="H102" s="163"/>
      <c r="I102" s="164"/>
      <c r="J102" s="164"/>
      <c r="K102" s="164"/>
      <c r="L102" s="164"/>
      <c r="M102" s="165"/>
    </row>
    <row r="103" spans="1:13" ht="19.5" customHeight="1" thickBot="1">
      <c r="A103" s="176" t="s">
        <v>131</v>
      </c>
      <c r="B103" s="166"/>
      <c r="C103" s="166"/>
      <c r="D103" s="166"/>
      <c r="E103" s="166"/>
      <c r="F103" s="167"/>
      <c r="G103" s="107"/>
      <c r="H103" s="176" t="s">
        <v>131</v>
      </c>
      <c r="I103" s="166"/>
      <c r="J103" s="166"/>
      <c r="K103" s="166"/>
      <c r="L103" s="166"/>
      <c r="M103" s="167"/>
    </row>
    <row r="104" ht="13.5" thickTop="1"/>
  </sheetData>
  <sheetProtection/>
  <printOptions/>
  <pageMargins left="0.5905511811023623" right="0.5905511811023623" top="0.4724409448818898" bottom="0.5118110236220472" header="0.5118110236220472" footer="0.5118110236220472"/>
  <pageSetup fitToHeight="2" fitToWidth="1" horizontalDpi="300" verticalDpi="300" orientation="portrait" paperSize="9" scale="97" r:id="rId3"/>
  <rowBreaks count="1" manualBreakCount="1">
    <brk id="55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2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Spindler, Siegfried Zipprodt, Martin Böhm-Schweizer</dc:creator>
  <cp:keywords>Makro</cp:keywords>
  <dc:description/>
  <cp:lastModifiedBy>FS</cp:lastModifiedBy>
  <cp:lastPrinted>2014-09-01T06:24:34Z</cp:lastPrinted>
  <dcterms:created xsi:type="dcterms:W3CDTF">1998-03-09T21:09:14Z</dcterms:created>
  <dcterms:modified xsi:type="dcterms:W3CDTF">2014-09-01T06:25:28Z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-918684169</vt:i4>
  </property>
  <property fmtid="{D5CDD505-2E9C-101B-9397-08002B2CF9AE}" pid="3" name="_EmailSubject">
    <vt:lpwstr>Update Spielbericht TKV</vt:lpwstr>
  </property>
  <property fmtid="{D5CDD505-2E9C-101B-9397-08002B2CF9AE}" pid="4" name="_AuthorEmail">
    <vt:lpwstr>martin.boehm-schweizer@freenet.de</vt:lpwstr>
  </property>
  <property fmtid="{D5CDD505-2E9C-101B-9397-08002B2CF9AE}" pid="5" name="_AuthorEmailDisplayName">
    <vt:lpwstr>Martin Böhm-Schweizer</vt:lpwstr>
  </property>
  <property fmtid="{D5CDD505-2E9C-101B-9397-08002B2CF9AE}" pid="6" name="_PreviousAdHocReviewCycleID">
    <vt:i4>-275869282</vt:i4>
  </property>
  <property fmtid="{D5CDD505-2E9C-101B-9397-08002B2CF9AE}" pid="7" name="_ReviewingToolsShownOnce">
    <vt:lpwstr/>
  </property>
</Properties>
</file>